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tabRatio="776" activeTab="0"/>
  </bookViews>
  <sheets>
    <sheet name="目录" sheetId="1" r:id="rId1"/>
    <sheet name="表一 城中区组织财政收入表" sheetId="2" r:id="rId2"/>
    <sheet name="表二 一般公共预算收入决算表" sheetId="3" r:id="rId3"/>
    <sheet name="表三 一般公共预算支出决算表" sheetId="4" r:id="rId4"/>
    <sheet name="表四 一般公共预算本级支出决算表" sheetId="5" r:id="rId5"/>
    <sheet name="表五 一般公共预算本级基本支出决算表（按经济科目分）" sheetId="6" r:id="rId6"/>
    <sheet name="表六 一般公共预算税收返还和转移支付决算表" sheetId="7" r:id="rId7"/>
    <sheet name="表七 对下级专项转移支付表（分地区、分项目）" sheetId="8" r:id="rId8"/>
    <sheet name="表八 城中区政府一般债务限额和余额情况决算表" sheetId="9" r:id="rId9"/>
    <sheet name="表九 城中区政府性基金收入决算表" sheetId="10" r:id="rId10"/>
    <sheet name="表十 城中区政府性基金支出决算表" sheetId="11" r:id="rId11"/>
    <sheet name="表十一 城中区政府性基金预算转移支付表" sheetId="12" r:id="rId12"/>
    <sheet name="表十二 城中区政府专项债务限额和余额表" sheetId="13" r:id="rId13"/>
    <sheet name="表十三 城中区国有资本经营收入表" sheetId="14" r:id="rId14"/>
    <sheet name="表十四 城中区国有资本经营支出表" sheetId="15" r:id="rId15"/>
    <sheet name="表十五 城中区国有资本经营预算转移性收支表" sheetId="16" r:id="rId16"/>
    <sheet name="表十六 城中区社会保险基金收入表" sheetId="17" r:id="rId17"/>
    <sheet name="表十七 城中区社会保险基金支出表" sheetId="18" r:id="rId18"/>
    <sheet name="表十八 政府债务限额及余额决算情况表" sheetId="19" r:id="rId19"/>
    <sheet name="表十九 政府债券发行及还本付息情况表" sheetId="20" r:id="rId20"/>
    <sheet name="表二十 城中区一般公共预算三公经费支出表" sheetId="21" r:id="rId21"/>
  </sheets>
  <definedNames>
    <definedName name="_xlnm.Print_Titles" localSheetId="2">'表二 一般公共预算收入决算表'!$1:$5</definedName>
    <definedName name="_xlnm.Print_Titles" localSheetId="4">'表四 一般公共预算本级支出决算表'!$1:$4</definedName>
  </definedNames>
  <calcPr fullCalcOnLoad="1"/>
</workbook>
</file>

<file path=xl/sharedStrings.xml><?xml version="1.0" encoding="utf-8"?>
<sst xmlns="http://schemas.openxmlformats.org/spreadsheetml/2006/main" count="1103" uniqueCount="916">
  <si>
    <t>目录</t>
  </si>
  <si>
    <t>表一</t>
  </si>
  <si>
    <t>城中区组织财政收入表</t>
  </si>
  <si>
    <t>表二</t>
  </si>
  <si>
    <t>一般公共预算收入决算表</t>
  </si>
  <si>
    <t>表三</t>
  </si>
  <si>
    <t>一般公共预算支出决算表</t>
  </si>
  <si>
    <t>表四</t>
  </si>
  <si>
    <t>一般公共预算本级支出决算表</t>
  </si>
  <si>
    <t>表五</t>
  </si>
  <si>
    <t>一般公共预算本级基本支出决算表（按经济科目分）</t>
  </si>
  <si>
    <t>表六</t>
  </si>
  <si>
    <t>一般公共预算税收返还和转移支付决算表</t>
  </si>
  <si>
    <t>表七</t>
  </si>
  <si>
    <t>对下级专项转移支付表（分地区、分项目）</t>
  </si>
  <si>
    <t>表八</t>
  </si>
  <si>
    <t>城中区政府一般债务限额和余额情况决算表</t>
  </si>
  <si>
    <t xml:space="preserve">表九 </t>
  </si>
  <si>
    <t>城中区政府性基金收入决算表</t>
  </si>
  <si>
    <t>表十</t>
  </si>
  <si>
    <t>城中区政府性基金支出决算表</t>
  </si>
  <si>
    <t>表十一</t>
  </si>
  <si>
    <t>城中区政府性基金预算转移支付表</t>
  </si>
  <si>
    <t>表十二</t>
  </si>
  <si>
    <t>城中区政府专项债务限额和余额表</t>
  </si>
  <si>
    <t>表十三</t>
  </si>
  <si>
    <t>城中区国有资本经营收入表</t>
  </si>
  <si>
    <t>表十四</t>
  </si>
  <si>
    <t>城中区国有资本经营支出表</t>
  </si>
  <si>
    <t>表十五</t>
  </si>
  <si>
    <t>城中区国有资本经营预算转移性收支表</t>
  </si>
  <si>
    <t>表十六</t>
  </si>
  <si>
    <t>城中区社会保险基金收入表</t>
  </si>
  <si>
    <t>表十七</t>
  </si>
  <si>
    <t>城中区社会保险基金支出表</t>
  </si>
  <si>
    <t>表十八</t>
  </si>
  <si>
    <t>政府债务限额及余额决算情况表</t>
  </si>
  <si>
    <t>表十九</t>
  </si>
  <si>
    <t>政府债券发行及还本付息情况表</t>
  </si>
  <si>
    <t>表二十</t>
  </si>
  <si>
    <t>城中区一般公共预算“三公”经费支出表</t>
  </si>
  <si>
    <t>2018年度城中区组织财政收入决算表</t>
  </si>
  <si>
    <t>单位:万元</t>
  </si>
  <si>
    <t>预算科目</t>
  </si>
  <si>
    <t>2017年决算数</t>
  </si>
  <si>
    <t>2018年预算数</t>
  </si>
  <si>
    <t>2018年预算调整数</t>
  </si>
  <si>
    <t>2018年决算数</t>
  </si>
  <si>
    <t>完成调整预算%</t>
  </si>
  <si>
    <t>比上年决算增长%</t>
  </si>
  <si>
    <t>备注</t>
  </si>
  <si>
    <t>一、上划中央收入</t>
  </si>
  <si>
    <t>二、上解自治区收入</t>
  </si>
  <si>
    <t>三、上解市级财政收入</t>
  </si>
  <si>
    <t>四、一般公共预算收入合计</t>
  </si>
  <si>
    <t>（一）税收收入</t>
  </si>
  <si>
    <t>（二）非税收入</t>
  </si>
  <si>
    <t>组织财政收入合计</t>
  </si>
  <si>
    <t>2018年度一般公共预算收入决算表</t>
  </si>
  <si>
    <t>一、一般公共预算收入</t>
  </si>
  <si>
    <t>　　增值税</t>
  </si>
  <si>
    <t>　　营业税</t>
  </si>
  <si>
    <t>　　企业所得税</t>
  </si>
  <si>
    <t>　　企业所得税退税</t>
  </si>
  <si>
    <t>　　个人所得税</t>
  </si>
  <si>
    <t>　　城市维护建设税</t>
  </si>
  <si>
    <t>　　房产税</t>
  </si>
  <si>
    <t>　　印花税</t>
  </si>
  <si>
    <t>　　车船税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</si>
  <si>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</si>
  <si>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</si>
  <si>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</si>
  <si>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</si>
  <si>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</si>
  <si>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捐赠收入</t>
  </si>
  <si>
    <t>二、上级补助收入</t>
  </si>
  <si>
    <t>区本级财政总收入</t>
  </si>
  <si>
    <t>三、动用预算稳定调节基金</t>
  </si>
  <si>
    <t>四、上年结余</t>
  </si>
  <si>
    <t>合计</t>
  </si>
  <si>
    <t>2018年度一般公共预算支出决算表</t>
  </si>
  <si>
    <t>一、一般公共预算支出</t>
  </si>
  <si>
    <t>（一）一般公共服务支出</t>
  </si>
  <si>
    <t>（二）公共安全支出</t>
  </si>
  <si>
    <t>（三）教育支出</t>
  </si>
  <si>
    <t>（四）科学技术支出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</si>
  <si>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</si>
  <si>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</si>
  <si>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</si>
  <si>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</si>
  <si>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</si>
  <si>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</si>
  <si>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</si>
  <si>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</si>
  <si>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</si>
  <si>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（十四）金融支出</t>
  </si>
  <si>
    <t>（十五）住房保障支出</t>
  </si>
  <si>
    <t>（十六）预备费</t>
  </si>
  <si>
    <t>（十七）其他支出</t>
  </si>
  <si>
    <t>二、上解上级支出</t>
  </si>
  <si>
    <t>区本级财政总支出</t>
  </si>
  <si>
    <t>三、安排预算稳定调节基金</t>
  </si>
  <si>
    <t>四、年终结余</t>
  </si>
  <si>
    <t>2018年度城中区一般公共预算支出决算明细表</t>
  </si>
  <si>
    <t>科目编码</t>
  </si>
  <si>
    <t>科目名称</t>
  </si>
  <si>
    <t>决算数</t>
  </si>
  <si>
    <t>一般公共预算支出</t>
  </si>
  <si>
    <t xml:space="preserve">    其他就业补助支出</t>
  </si>
  <si>
    <t>一般公共服务支出</t>
  </si>
  <si>
    <t xml:space="preserve">  抚恤</t>
  </si>
  <si>
    <t xml:space="preserve">  人大事务</t>
  </si>
  <si>
    <t xml:space="preserve">    死亡抚恤</t>
  </si>
  <si>
    <t xml:space="preserve">    行政运行</t>
  </si>
  <si>
    <t xml:space="preserve">    伤残抚恤</t>
  </si>
  <si>
    <t xml:space="preserve">  政协事务</t>
  </si>
  <si>
    <t xml:space="preserve">    在乡复员、退伍军人生活补助</t>
  </si>
  <si>
    <t xml:space="preserve">    义务兵优待</t>
  </si>
  <si>
    <t xml:space="preserve">  政府办公厅(室)及相关机构事务</t>
  </si>
  <si>
    <t xml:space="preserve">    农村籍退役士兵老年生活补助</t>
  </si>
  <si>
    <t xml:space="preserve">    其他优抚支出</t>
  </si>
  <si>
    <t xml:space="preserve">    事业运行</t>
  </si>
  <si>
    <t xml:space="preserve">  退役安置</t>
  </si>
  <si>
    <t xml:space="preserve">  发展与改革事务</t>
  </si>
  <si>
    <t xml:space="preserve">    退役士兵安置</t>
  </si>
  <si>
    <t xml:space="preserve">    退役士兵管理教育</t>
  </si>
  <si>
    <t xml:space="preserve">    物价管理</t>
  </si>
  <si>
    <t xml:space="preserve">  社会福利</t>
  </si>
  <si>
    <t xml:space="preserve">  统计信息事务</t>
  </si>
  <si>
    <t xml:space="preserve">    儿童福利</t>
  </si>
  <si>
    <t xml:space="preserve">    老年福利</t>
  </si>
  <si>
    <t xml:space="preserve">    专项普查活动</t>
  </si>
  <si>
    <t xml:space="preserve">  残疾人事业</t>
  </si>
  <si>
    <t xml:space="preserve">  财政事务</t>
  </si>
  <si>
    <t xml:space="preserve">    残疾人康复</t>
  </si>
  <si>
    <t xml:space="preserve">  税收事务</t>
  </si>
  <si>
    <t xml:space="preserve">    残疾人就业和扶贫</t>
  </si>
  <si>
    <t xml:space="preserve">    其他税收事务支出</t>
  </si>
  <si>
    <t xml:space="preserve">    残疾人生活和护理补贴</t>
  </si>
  <si>
    <t xml:space="preserve">  审计事务</t>
  </si>
  <si>
    <t xml:space="preserve">    其他残疾人事业支出</t>
  </si>
  <si>
    <t xml:space="preserve">  自然灾害生活救助</t>
  </si>
  <si>
    <t xml:space="preserve">  人力资源事务</t>
  </si>
  <si>
    <t xml:space="preserve">    其他自然灾害生活救助支出</t>
  </si>
  <si>
    <t xml:space="preserve">  红十字事业</t>
  </si>
  <si>
    <t xml:space="preserve">    其他人力资源事务支出</t>
  </si>
  <si>
    <t xml:space="preserve">    其他红十字事业支出</t>
  </si>
  <si>
    <t xml:space="preserve">  纪检监察事务</t>
  </si>
  <si>
    <t xml:space="preserve">  最低生活保障</t>
  </si>
  <si>
    <t xml:space="preserve">    城市最低生活保障金支出</t>
  </si>
  <si>
    <t xml:space="preserve">  商贸事务</t>
  </si>
  <si>
    <t xml:space="preserve">    农村最低生活保障金支出</t>
  </si>
  <si>
    <t xml:space="preserve">  临时救助</t>
  </si>
  <si>
    <t xml:space="preserve">  民族事务</t>
  </si>
  <si>
    <t xml:space="preserve">    临时救助支出</t>
  </si>
  <si>
    <t xml:space="preserve">  特困人员救助供养</t>
  </si>
  <si>
    <t xml:space="preserve">    其他民族事务支出</t>
  </si>
  <si>
    <t xml:space="preserve">    城市特困人员供养支出</t>
  </si>
  <si>
    <t xml:space="preserve">  档案事务</t>
  </si>
  <si>
    <t xml:space="preserve">  其他生活救助</t>
  </si>
  <si>
    <t xml:space="preserve">    其他城市生活救助</t>
  </si>
  <si>
    <t xml:space="preserve">    档案馆</t>
  </si>
  <si>
    <t xml:space="preserve">  财政对基本养老保险基金的补助</t>
  </si>
  <si>
    <t xml:space="preserve">  群众团体事务</t>
  </si>
  <si>
    <t xml:space="preserve">    财政对城乡居民基本养老保险基金的补助</t>
  </si>
  <si>
    <t xml:space="preserve">  其他社会保障和就业支出</t>
  </si>
  <si>
    <t xml:space="preserve">    一般行政管理事务</t>
  </si>
  <si>
    <t xml:space="preserve">    其他社会保障和就业支出</t>
  </si>
  <si>
    <t xml:space="preserve">    其他群众团体事务支出</t>
  </si>
  <si>
    <t>医疗卫生与计划生育支出</t>
  </si>
  <si>
    <t xml:space="preserve">  党委办公厅(室)及相关机构事务</t>
  </si>
  <si>
    <t xml:space="preserve">  医疗卫生与计划生育管理事务</t>
  </si>
  <si>
    <t xml:space="preserve">    其他党委办公厅（室）及相关机构事务支出</t>
  </si>
  <si>
    <t xml:space="preserve">    其他医疗卫生与计划生育管理事务支出</t>
  </si>
  <si>
    <t xml:space="preserve">  组织事务</t>
  </si>
  <si>
    <t xml:space="preserve">  基层医疗卫生机构</t>
  </si>
  <si>
    <t xml:space="preserve">    城市社区卫生机构</t>
  </si>
  <si>
    <t xml:space="preserve">    乡镇卫生院</t>
  </si>
  <si>
    <t xml:space="preserve">  宣传事务</t>
  </si>
  <si>
    <t xml:space="preserve">    其他基层医疗卫生机构支出</t>
  </si>
  <si>
    <t xml:space="preserve">  公共卫生</t>
  </si>
  <si>
    <t xml:space="preserve">  统战事务</t>
  </si>
  <si>
    <t xml:space="preserve">    疾病预防控制机构</t>
  </si>
  <si>
    <t xml:space="preserve">    基本公共卫生服务</t>
  </si>
  <si>
    <t xml:space="preserve">    重大公共卫生专项</t>
  </si>
  <si>
    <t xml:space="preserve">    机关服务</t>
  </si>
  <si>
    <t xml:space="preserve">    其他公共卫生支出</t>
  </si>
  <si>
    <t>公共安全支出</t>
  </si>
  <si>
    <t xml:space="preserve">  中医药</t>
  </si>
  <si>
    <t xml:space="preserve">  公安</t>
  </si>
  <si>
    <t xml:space="preserve">    中医（民族医）药专项</t>
  </si>
  <si>
    <t xml:space="preserve">    治安管理</t>
  </si>
  <si>
    <t xml:space="preserve">  计划生育事务</t>
  </si>
  <si>
    <t xml:space="preserve">    禁毒管理</t>
  </si>
  <si>
    <t xml:space="preserve">    计划生育机构</t>
  </si>
  <si>
    <t xml:space="preserve">    反恐怖</t>
  </si>
  <si>
    <t xml:space="preserve">    计划生育服务</t>
  </si>
  <si>
    <t xml:space="preserve">    其他公安支出</t>
  </si>
  <si>
    <t xml:space="preserve">    其他计划生育事务支出</t>
  </si>
  <si>
    <t xml:space="preserve">  检察</t>
  </si>
  <si>
    <t xml:space="preserve">  食品和药品监督管理事务</t>
  </si>
  <si>
    <t xml:space="preserve">    “两房”建设</t>
  </si>
  <si>
    <t xml:space="preserve">    药品事务</t>
  </si>
  <si>
    <t xml:space="preserve">  法院</t>
  </si>
  <si>
    <t xml:space="preserve">    化妆品事务</t>
  </si>
  <si>
    <t xml:space="preserve">    医疗器械事务</t>
  </si>
  <si>
    <t xml:space="preserve">    案件审判</t>
  </si>
  <si>
    <t xml:space="preserve">    食品安全事务</t>
  </si>
  <si>
    <t xml:space="preserve">    案件执行</t>
  </si>
  <si>
    <t xml:space="preserve">    其他食品和药品监督管理事务支出</t>
  </si>
  <si>
    <t xml:space="preserve">   “两庭”建设</t>
  </si>
  <si>
    <t xml:space="preserve">  行政事业单位医疗</t>
  </si>
  <si>
    <t xml:space="preserve">  司法</t>
  </si>
  <si>
    <t xml:space="preserve">    行政单位医疗</t>
  </si>
  <si>
    <t xml:space="preserve">    事业单位医疗</t>
  </si>
  <si>
    <t xml:space="preserve">    基层司法业务</t>
  </si>
  <si>
    <t xml:space="preserve">  财政对基本医疗保险基金的补助</t>
  </si>
  <si>
    <t xml:space="preserve">    普法宣传</t>
  </si>
  <si>
    <t xml:space="preserve">    财政对城乡居民基本医疗保险基金的补助</t>
  </si>
  <si>
    <t xml:space="preserve">    法律援助</t>
  </si>
  <si>
    <t xml:space="preserve">  医疗救助</t>
  </si>
  <si>
    <t xml:space="preserve">    社区矫正</t>
  </si>
  <si>
    <t xml:space="preserve">    城乡医疗救助</t>
  </si>
  <si>
    <t>教育支出</t>
  </si>
  <si>
    <t xml:space="preserve">  优抚对象医疗</t>
  </si>
  <si>
    <t xml:space="preserve">  教育管理事务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</si>
  <si>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</si>
  <si>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</si>
  <si>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</si>
  <si>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>节能环保支出</t>
  </si>
  <si>
    <t xml:space="preserve">    其他教育管理事务支出</t>
  </si>
  <si>
    <t xml:space="preserve">  环境保护管理事务</t>
  </si>
  <si>
    <t xml:space="preserve">  普通教育</t>
  </si>
  <si>
    <t xml:space="preserve">    学前教育</t>
  </si>
  <si>
    <t xml:space="preserve">    环境保护宣传</t>
  </si>
  <si>
    <t xml:space="preserve">    小学教育</t>
  </si>
  <si>
    <t xml:space="preserve">  环境监测与监察</t>
  </si>
  <si>
    <t xml:space="preserve">    初中教育</t>
  </si>
  <si>
    <t xml:space="preserve">    其他环境监测与监察支出</t>
  </si>
  <si>
    <t xml:space="preserve">    其他普通教育支出</t>
  </si>
  <si>
    <t xml:space="preserve">  自然生态保护</t>
  </si>
  <si>
    <t xml:space="preserve">  教育费附加安排的支出</t>
  </si>
  <si>
    <t xml:space="preserve">    农村环境保护</t>
  </si>
  <si>
    <t xml:space="preserve">    农村中小学校舍建设</t>
  </si>
  <si>
    <t>城乡社区支出</t>
  </si>
  <si>
    <t xml:space="preserve">    农村中小学教学设施</t>
  </si>
  <si>
    <t xml:space="preserve">  城乡社区管理事务</t>
  </si>
  <si>
    <t xml:space="preserve">    城市中小学校舍建设</t>
  </si>
  <si>
    <t xml:space="preserve">    城市中小学教学设施</t>
  </si>
  <si>
    <t xml:space="preserve">    城管执法</t>
  </si>
  <si>
    <t xml:space="preserve">    其他教育费附加安排的支出</t>
  </si>
  <si>
    <t xml:space="preserve">  城乡社区公共设施</t>
  </si>
  <si>
    <t>科学技术支出</t>
  </si>
  <si>
    <t xml:space="preserve">    其他城乡社区公共设施支出</t>
  </si>
  <si>
    <t xml:space="preserve">  科学技术管理事务</t>
  </si>
  <si>
    <t xml:space="preserve">  城乡社区环境卫生</t>
  </si>
  <si>
    <t xml:space="preserve">    城乡社区环境卫生</t>
  </si>
  <si>
    <t xml:space="preserve">  技术研究与开发</t>
  </si>
  <si>
    <t xml:space="preserve">  其他城乡社区支出</t>
  </si>
  <si>
    <t xml:space="preserve">    应用技术研究与开发</t>
  </si>
  <si>
    <t xml:space="preserve">    其他城乡社区支出</t>
  </si>
  <si>
    <t xml:space="preserve">  科技条件与服务</t>
  </si>
  <si>
    <t>农林水支出</t>
  </si>
  <si>
    <t xml:space="preserve">    其他科技条件与服务支出</t>
  </si>
  <si>
    <t xml:space="preserve">  农业</t>
  </si>
  <si>
    <t xml:space="preserve">  科学技术普及</t>
  </si>
  <si>
    <t xml:space="preserve">    科普活动</t>
  </si>
  <si>
    <t xml:space="preserve">    青少年科技活动</t>
  </si>
  <si>
    <t xml:space="preserve">    科技转化与推广服务</t>
  </si>
  <si>
    <t xml:space="preserve">    其他科学技术普及支出</t>
  </si>
  <si>
    <t xml:space="preserve">    病虫害控制</t>
  </si>
  <si>
    <t xml:space="preserve">  其他科学技术支出</t>
  </si>
  <si>
    <t xml:space="preserve">    农产品质量安全</t>
  </si>
  <si>
    <t xml:space="preserve">    其他科学技术支出</t>
  </si>
  <si>
    <t xml:space="preserve">    执法监管</t>
  </si>
  <si>
    <t>文化体育与传媒支出</t>
  </si>
  <si>
    <t xml:space="preserve">    其他农业支出</t>
  </si>
  <si>
    <t xml:space="preserve">  文化</t>
  </si>
  <si>
    <t xml:space="preserve">  林业</t>
  </si>
  <si>
    <t xml:space="preserve">    机关服务 </t>
  </si>
  <si>
    <t xml:space="preserve">    森林培育</t>
  </si>
  <si>
    <t xml:space="preserve">    图书馆</t>
  </si>
  <si>
    <t xml:space="preserve">    森林生态效益补偿</t>
  </si>
  <si>
    <t xml:space="preserve">    文化活动</t>
  </si>
  <si>
    <t xml:space="preserve">    林业防灾减灾</t>
  </si>
  <si>
    <t xml:space="preserve">    群众文化</t>
  </si>
  <si>
    <t xml:space="preserve">    其他林业支出</t>
  </si>
  <si>
    <t xml:space="preserve">    文化创作与保护</t>
  </si>
  <si>
    <t xml:space="preserve">  水利</t>
  </si>
  <si>
    <t xml:space="preserve">    文化市场管理</t>
  </si>
  <si>
    <t xml:space="preserve">    水利工程建设</t>
  </si>
  <si>
    <t xml:space="preserve">    其他文化支出</t>
  </si>
  <si>
    <t xml:space="preserve">    防汛</t>
  </si>
  <si>
    <t xml:space="preserve">  体育</t>
  </si>
  <si>
    <t xml:space="preserve">    大中型水库移民后期扶持专项支出</t>
  </si>
  <si>
    <t xml:space="preserve">    体育竞赛</t>
  </si>
  <si>
    <t xml:space="preserve">    农村人畜饮水</t>
  </si>
  <si>
    <t xml:space="preserve">    群众体育</t>
  </si>
  <si>
    <t xml:space="preserve">    其他水利支出</t>
  </si>
  <si>
    <t xml:space="preserve">  其他文化体育与传媒支出</t>
  </si>
  <si>
    <t xml:space="preserve">  扶贫</t>
  </si>
  <si>
    <t xml:space="preserve">    其他文化体育与传媒支出</t>
  </si>
  <si>
    <t xml:space="preserve">    其他扶贫支出</t>
  </si>
  <si>
    <t>社会保障和就业支出</t>
  </si>
  <si>
    <t xml:space="preserve">  普惠金融发展支出</t>
  </si>
  <si>
    <t xml:space="preserve">  人力资源和社会保障管理事务</t>
  </si>
  <si>
    <t xml:space="preserve">    农业保险保费补贴</t>
  </si>
  <si>
    <t>交通运输支出</t>
  </si>
  <si>
    <t xml:space="preserve">    劳动保障监察</t>
  </si>
  <si>
    <t xml:space="preserve">  成品油价格改革对交通运输的补贴</t>
  </si>
  <si>
    <t xml:space="preserve">    社会保险经办机构</t>
  </si>
  <si>
    <t xml:space="preserve">    成品油价格改革补贴其他支出</t>
  </si>
  <si>
    <t xml:space="preserve">    公共就业服务和职业技能鉴定机构</t>
  </si>
  <si>
    <t>资源勘探信息等支出</t>
  </si>
  <si>
    <t xml:space="preserve">    其他人力资源和社会保障管理事务支出</t>
  </si>
  <si>
    <t xml:space="preserve">  安全生产监管</t>
  </si>
  <si>
    <t xml:space="preserve">  民政管理事务</t>
  </si>
  <si>
    <t xml:space="preserve">    安全监管监察专项</t>
  </si>
  <si>
    <t xml:space="preserve">    拥军优属</t>
  </si>
  <si>
    <t xml:space="preserve">    其他安全生产监管支出</t>
  </si>
  <si>
    <t xml:space="preserve">    老龄事务</t>
  </si>
  <si>
    <t>商业服务业等支出</t>
  </si>
  <si>
    <t xml:space="preserve">    行政区划和地名管理</t>
  </si>
  <si>
    <t xml:space="preserve">  旅游业管理与服务支出</t>
  </si>
  <si>
    <t xml:space="preserve">    基层政权和社区建设</t>
  </si>
  <si>
    <t xml:space="preserve">    其他旅游业管理与服务支出</t>
  </si>
  <si>
    <t xml:space="preserve">    其他民政管理事务支出</t>
  </si>
  <si>
    <t>金融支出</t>
  </si>
  <si>
    <t xml:space="preserve">  行政事业单位离退休</t>
  </si>
  <si>
    <t xml:space="preserve">  金融发展支出</t>
  </si>
  <si>
    <t xml:space="preserve">    归口管理的行政单位离退休</t>
  </si>
  <si>
    <t xml:space="preserve">    其他金融发展支出</t>
  </si>
  <si>
    <t xml:space="preserve">    机关事业单位基本养老保险缴费支出</t>
  </si>
  <si>
    <t>住房保障支出</t>
  </si>
  <si>
    <t xml:space="preserve">    机关事业单位职业年金缴费支出</t>
  </si>
  <si>
    <t xml:space="preserve">  住房改革支出</t>
  </si>
  <si>
    <t xml:space="preserve">    对机关事业单位基本养老保险基金的补助</t>
  </si>
  <si>
    <t xml:space="preserve">    住房公积金</t>
  </si>
  <si>
    <t xml:space="preserve">  就业补助</t>
  </si>
  <si>
    <t>其他支出</t>
  </si>
  <si>
    <t xml:space="preserve">    就业创业服务补贴</t>
  </si>
  <si>
    <t xml:space="preserve">  其他支出</t>
  </si>
  <si>
    <t xml:space="preserve">    公益性岗位补贴</t>
  </si>
  <si>
    <t xml:space="preserve">    其他支出</t>
  </si>
  <si>
    <t>2018年城中区一般公共预算(基本)支出决算经济分类录入表</t>
  </si>
  <si>
    <t>录入04表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</si>
  <si>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</si>
  <si>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</si>
  <si>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</si>
  <si>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</si>
  <si>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</si>
  <si>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</si>
  <si>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</si>
  <si>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</si>
  <si>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</si>
  <si>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</si>
  <si>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</si>
  <si>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</si>
  <si>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</si>
  <si>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</si>
  <si>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</si>
  <si>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</si>
  <si>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</si>
  <si>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</si>
  <si>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</si>
  <si>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</si>
  <si>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</si>
  <si>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</si>
  <si>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</si>
  <si>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</si>
  <si>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</si>
  <si>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</si>
  <si>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</si>
  <si>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</si>
  <si>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</si>
  <si>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</si>
  <si>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</si>
  <si>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</si>
  <si>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</si>
  <si>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</si>
  <si>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</si>
  <si>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</si>
  <si>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</si>
  <si>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</si>
  <si>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</si>
  <si>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</si>
  <si>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</si>
  <si>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</si>
  <si>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</si>
  <si>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</si>
  <si>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</si>
  <si>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</si>
  <si>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</si>
  <si>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</si>
  <si>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</si>
  <si>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</si>
  <si>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</si>
  <si>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</si>
  <si>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</si>
  <si>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</si>
  <si>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</si>
  <si>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</si>
  <si>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</si>
  <si>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</si>
  <si>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</si>
  <si>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2018年一般公共预算税收返还和转移支付收入决算表</t>
  </si>
  <si>
    <t>单位：万元</t>
  </si>
  <si>
    <t xml:space="preserve"> 一、返还性收入</t>
  </si>
  <si>
    <t>（二）国防</t>
  </si>
  <si>
    <t xml:space="preserve">    增值税“五五分享”税收返还收入</t>
  </si>
  <si>
    <t>（三）公共安全</t>
  </si>
  <si>
    <t xml:space="preserve">    增值税税收返还收入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</si>
  <si>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</si>
  <si>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</si>
  <si>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</si>
  <si>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</si>
  <si>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</si>
  <si>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</si>
  <si>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</si>
  <si>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</si>
  <si>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</si>
  <si>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</si>
  <si>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</si>
  <si>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县级基本财力保障机制奖补资金收入</t>
  </si>
  <si>
    <t>（十）城乡社区</t>
  </si>
  <si>
    <t xml:space="preserve">    结算补助收入</t>
  </si>
  <si>
    <t>（十一）农林水</t>
  </si>
  <si>
    <t xml:space="preserve">    化解债务补助收入</t>
  </si>
  <si>
    <t>（十二）交通运输</t>
  </si>
  <si>
    <t xml:space="preserve">    资源枯竭型城市转移支付补助收入</t>
  </si>
  <si>
    <t>（十三）资源勘探信息等</t>
  </si>
  <si>
    <t xml:space="preserve">    企业事业单位划转补助收入</t>
  </si>
  <si>
    <t>（十四）商业服务业等</t>
  </si>
  <si>
    <t xml:space="preserve">    成品油价格和税费改革转移支付补助收入</t>
  </si>
  <si>
    <t>（十五）金融</t>
  </si>
  <si>
    <t xml:space="preserve">    基层公检法司转移支付收入</t>
  </si>
  <si>
    <t>（十六）援助其他地区</t>
  </si>
  <si>
    <t xml:space="preserve">    城乡义务教育等转移支付收入</t>
  </si>
  <si>
    <t>（十七）国土资源气象等</t>
  </si>
  <si>
    <t xml:space="preserve">    基本养老金转移支付收入</t>
  </si>
  <si>
    <t>（十八）住房保障</t>
  </si>
  <si>
    <t xml:space="preserve">    城乡居民医疗保险转移支付收入</t>
  </si>
  <si>
    <t>（十九）粮食物资储备</t>
  </si>
  <si>
    <t xml:space="preserve">    农村综合改革转移支付收入</t>
  </si>
  <si>
    <t>（二十）其他收入</t>
  </si>
  <si>
    <t xml:space="preserve">    民族地区转移支付收入</t>
  </si>
  <si>
    <t>四、上解上级支出</t>
  </si>
  <si>
    <t xml:space="preserve">    重点生态功能区转移支付收入</t>
  </si>
  <si>
    <t>一般性转移支付</t>
  </si>
  <si>
    <t xml:space="preserve">    固定数额补助收入</t>
  </si>
  <si>
    <t xml:space="preserve">  体制上解支出</t>
  </si>
  <si>
    <t xml:space="preserve">    其他一般性转移支付收入</t>
  </si>
  <si>
    <t xml:space="preserve">  出口退税专项上解支出</t>
  </si>
  <si>
    <t xml:space="preserve">    贫困地区转移支付收入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</si>
  <si>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</si>
  <si>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</si>
  <si>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</si>
  <si>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</si>
  <si>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</si>
  <si>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 xml:space="preserve"> 对下级专项转移支付表（分地区、分项目）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</si>
  <si>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</si>
  <si>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</si>
  <si>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</si>
  <si>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</si>
  <si>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</si>
  <si>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</si>
  <si>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</si>
  <si>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</si>
  <si>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</si>
  <si>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</si>
  <si>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</si>
  <si>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</si>
  <si>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</si>
  <si>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</si>
  <si>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</si>
  <si>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</si>
  <si>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</si>
  <si>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</si>
  <si>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</si>
  <si>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</si>
  <si>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注：城中区无对下级专项转移支付资金，故此表无数据。</t>
  </si>
  <si>
    <t>2018年政府一般债务限额和余额情况决算表</t>
  </si>
  <si>
    <t>项目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</si>
  <si>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</si>
  <si>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</si>
  <si>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</si>
  <si>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</si>
  <si>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</si>
  <si>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</si>
  <si>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>注：城中区2018年无一般债务支出</t>
  </si>
  <si>
    <t>2018年度城中区政府性基金预算收入决算录入表</t>
  </si>
  <si>
    <t>录入08表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</si>
  <si>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</si>
  <si>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</si>
  <si>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</si>
  <si>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</si>
  <si>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</si>
  <si>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</si>
  <si>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</si>
  <si>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</si>
  <si>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</si>
  <si>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</si>
  <si>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</si>
  <si>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</si>
  <si>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</si>
  <si>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</si>
  <si>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</si>
  <si>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</si>
  <si>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</si>
  <si>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</si>
  <si>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</si>
  <si>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</si>
  <si>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</si>
  <si>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</si>
  <si>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</si>
  <si>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</si>
  <si>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</si>
  <si>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</si>
  <si>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</si>
  <si>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</si>
  <si>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</si>
  <si>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</si>
  <si>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</si>
  <si>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</si>
  <si>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</si>
  <si>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</si>
  <si>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</si>
  <si>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</si>
  <si>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</si>
  <si>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</si>
  <si>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</si>
  <si>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</si>
  <si>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</si>
  <si>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</si>
  <si>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</si>
  <si>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</si>
  <si>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</si>
  <si>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</si>
  <si>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</si>
  <si>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</si>
  <si>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</si>
  <si>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</si>
  <si>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</si>
  <si>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</si>
  <si>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</si>
  <si>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</si>
  <si>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</si>
  <si>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</si>
  <si>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2018年度城中区政府性基金预算支出决算功能分类录入表</t>
  </si>
  <si>
    <t>录入09表</t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</si>
  <si>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</si>
  <si>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</si>
  <si>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</si>
  <si>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</si>
  <si>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</si>
  <si>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</si>
  <si>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</si>
  <si>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</si>
  <si>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</si>
  <si>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</si>
  <si>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</si>
  <si>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</si>
  <si>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</si>
  <si>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</si>
  <si>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</si>
  <si>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</si>
  <si>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</si>
  <si>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</si>
  <si>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</si>
  <si>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</si>
  <si>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</si>
  <si>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</si>
  <si>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</si>
  <si>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</si>
  <si>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</si>
  <si>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</si>
  <si>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</si>
  <si>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</si>
  <si>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</si>
  <si>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</si>
  <si>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</si>
  <si>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</si>
  <si>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</si>
  <si>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</si>
  <si>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</si>
  <si>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</si>
  <si>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</si>
  <si>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</si>
  <si>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</si>
  <si>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</si>
  <si>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</si>
  <si>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</si>
  <si>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</si>
  <si>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</si>
  <si>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</si>
  <si>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</si>
  <si>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</si>
  <si>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</si>
  <si>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</si>
  <si>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</si>
  <si>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</si>
  <si>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</si>
  <si>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</si>
  <si>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</si>
  <si>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</si>
  <si>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</si>
  <si>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</si>
  <si>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</si>
  <si>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</si>
  <si>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</si>
  <si>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</si>
  <si>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</si>
  <si>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</si>
  <si>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</si>
  <si>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</si>
  <si>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</si>
  <si>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</si>
  <si>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</si>
  <si>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</si>
  <si>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</si>
  <si>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</si>
  <si>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</si>
  <si>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</si>
  <si>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</si>
  <si>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</si>
  <si>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</si>
  <si>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</si>
  <si>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</si>
  <si>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</si>
  <si>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</si>
  <si>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</si>
  <si>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</si>
  <si>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</si>
  <si>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</si>
  <si>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</si>
  <si>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</si>
  <si>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</si>
  <si>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</si>
  <si>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</si>
  <si>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</si>
  <si>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</si>
  <si>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</si>
  <si>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</si>
  <si>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</si>
  <si>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</si>
  <si>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</si>
  <si>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</si>
  <si>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</si>
  <si>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</si>
  <si>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</si>
  <si>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</si>
  <si>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</si>
  <si>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</si>
  <si>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</si>
  <si>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</si>
  <si>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</si>
  <si>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</si>
  <si>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</si>
  <si>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</si>
  <si>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</si>
  <si>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</si>
  <si>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</si>
  <si>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</si>
  <si>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</si>
  <si>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</si>
  <si>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</si>
  <si>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</si>
  <si>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</si>
  <si>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</si>
  <si>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</si>
  <si>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</si>
  <si>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</si>
  <si>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</si>
  <si>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</si>
  <si>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</si>
  <si>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</si>
  <si>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</si>
  <si>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</si>
  <si>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</si>
  <si>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</si>
  <si>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</si>
  <si>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</si>
  <si>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</si>
  <si>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</si>
  <si>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</si>
  <si>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</si>
  <si>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</si>
  <si>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</si>
  <si>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</si>
  <si>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</si>
  <si>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</si>
  <si>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</si>
  <si>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</si>
  <si>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</si>
  <si>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</si>
  <si>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</si>
  <si>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</si>
  <si>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</si>
  <si>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</si>
  <si>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</si>
  <si>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</si>
  <si>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</si>
  <si>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</si>
  <si>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</si>
  <si>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</si>
  <si>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</si>
  <si>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</si>
  <si>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</si>
  <si>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</si>
  <si>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</si>
  <si>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</si>
  <si>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</si>
  <si>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</si>
  <si>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</si>
  <si>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</si>
  <si>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</si>
  <si>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</si>
  <si>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</si>
  <si>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</si>
  <si>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</si>
  <si>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</si>
  <si>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</si>
  <si>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</si>
  <si>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</si>
  <si>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</si>
  <si>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</si>
  <si>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</si>
  <si>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</si>
  <si>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</si>
  <si>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2018年度城中区政府性基金预算转移性收支决算录入表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</si>
  <si>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</si>
  <si>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</si>
  <si>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</si>
  <si>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</si>
  <si>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</si>
  <si>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</si>
  <si>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</si>
  <si>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</si>
  <si>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</si>
  <si>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</si>
  <si>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</si>
  <si>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</si>
  <si>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</si>
  <si>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</si>
  <si>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</si>
  <si>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</si>
  <si>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</si>
  <si>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</si>
  <si>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</si>
  <si>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</si>
  <si>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</si>
  <si>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</si>
  <si>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</si>
  <si>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</si>
  <si>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</si>
  <si>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</si>
  <si>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</si>
  <si>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2018年政府专项债务限额和余额情况表</t>
  </si>
  <si>
    <t xml:space="preserve">单位：万元 </t>
  </si>
  <si>
    <t>专项债务</t>
  </si>
  <si>
    <t>注：城中区2018年无专项债务支出</t>
  </si>
  <si>
    <t>2018年度城中区国有资本经营预算收入表</t>
  </si>
  <si>
    <t>预算数</t>
  </si>
  <si>
    <t>调整预算数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</si>
  <si>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</si>
  <si>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</si>
  <si>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</si>
  <si>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</si>
  <si>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</si>
  <si>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</si>
  <si>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</si>
  <si>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</si>
  <si>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</si>
  <si>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</si>
  <si>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</si>
  <si>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</si>
  <si>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</si>
  <si>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</si>
  <si>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</si>
  <si>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</si>
  <si>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</si>
  <si>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</si>
  <si>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</si>
  <si>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</si>
  <si>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</si>
  <si>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</si>
  <si>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</si>
  <si>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</si>
  <si>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</si>
  <si>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</si>
  <si>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</si>
  <si>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</si>
  <si>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</si>
  <si>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</si>
  <si>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</si>
  <si>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</si>
  <si>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</si>
  <si>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</si>
  <si>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</si>
  <si>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</si>
  <si>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</si>
  <si>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</si>
  <si>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</si>
  <si>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</si>
  <si>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</si>
  <si>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</si>
  <si>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</si>
  <si>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</si>
  <si>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</si>
  <si>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</si>
  <si>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</si>
  <si>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</si>
  <si>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</si>
  <si>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</si>
  <si>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</si>
  <si>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注：城中区2018年度无国有资本经营企业上缴收益，故国有资本经营收入决算为零</t>
  </si>
  <si>
    <t>2018年度城中区国有资本经营预算支出表</t>
  </si>
  <si>
    <t>国有资本经营预算支出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</si>
  <si>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</si>
  <si>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</si>
  <si>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</si>
  <si>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</si>
  <si>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</si>
  <si>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</si>
  <si>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</si>
  <si>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</si>
  <si>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</si>
  <si>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</si>
  <si>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</si>
  <si>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</si>
  <si>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</si>
  <si>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</si>
  <si>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</si>
  <si>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</si>
  <si>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</si>
  <si>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</si>
  <si>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</si>
  <si>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</si>
  <si>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</si>
  <si>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</si>
  <si>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</si>
  <si>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</si>
  <si>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</si>
  <si>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</si>
  <si>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</si>
  <si>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</si>
  <si>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注：城中区2018年度无国有资本经营企业上缴收益，故国有资本经营支出决算为零</t>
  </si>
  <si>
    <t>2018年度城中区国有资本经营预算转移性收支决算录入表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</si>
  <si>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</si>
  <si>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</si>
  <si>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</si>
  <si>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</si>
  <si>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</si>
  <si>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</si>
  <si>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</si>
  <si>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</si>
  <si>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</si>
  <si>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</si>
  <si>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</si>
  <si>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</si>
  <si>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</si>
  <si>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注：城中区无下级转移支付支出的地区和资金。</t>
  </si>
  <si>
    <t>2018年度城中区社会保险基金预算收入表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</si>
  <si>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</si>
  <si>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</si>
  <si>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</si>
  <si>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</si>
  <si>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</si>
  <si>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</si>
  <si>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</si>
  <si>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</si>
  <si>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</si>
  <si>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</si>
  <si>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</si>
  <si>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</si>
  <si>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</si>
  <si>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</si>
  <si>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</si>
  <si>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</si>
  <si>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</si>
  <si>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注：城中区2018年度无社保基金收入</t>
  </si>
  <si>
    <t>2018年度城中区社会保险基金预算支出及结余情况表</t>
  </si>
  <si>
    <t>一、支出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</si>
  <si>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</si>
  <si>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</si>
  <si>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</si>
  <si>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</si>
  <si>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二、本年收支结余</t>
  </si>
  <si>
    <t>三、年末滚存结余</t>
  </si>
  <si>
    <t>注：城中区2018年度无社保基金收支</t>
  </si>
  <si>
    <t>2018年政府债务限额及余额决算情况表</t>
  </si>
  <si>
    <t>行政区划</t>
  </si>
  <si>
    <t>2018年政府债务限额</t>
  </si>
  <si>
    <t>2018年政府债务余额</t>
  </si>
  <si>
    <t>城中区</t>
  </si>
  <si>
    <t>备注：城中区本年度无债务发生。</t>
  </si>
  <si>
    <t>2018年政府债券发行及还本付息决算情况表</t>
  </si>
  <si>
    <t>单位：万元　</t>
  </si>
  <si>
    <t>本级</t>
  </si>
  <si>
    <t>一、2018年发行决算数</t>
  </si>
  <si>
    <t>（一）一般债券</t>
  </si>
  <si>
    <t xml:space="preserve">    其中：再融资债券</t>
  </si>
  <si>
    <t>（二）专项债券</t>
  </si>
  <si>
    <t>二、2018年还本决算数</t>
  </si>
  <si>
    <t>三、2018年付息决算数</t>
  </si>
  <si>
    <t>四、2018年债券资金使用安排</t>
  </si>
  <si>
    <t xml:space="preserve">   城中区2018年一般公共预算“三公”经费支出表</t>
  </si>
  <si>
    <t>较上年决算数增减比例</t>
  </si>
  <si>
    <t>较年初预算数增减比例</t>
  </si>
  <si>
    <t>合             计</t>
  </si>
  <si>
    <t>一、因公出国（境）费</t>
  </si>
  <si>
    <t>-</t>
  </si>
  <si>
    <t>二、公务接待费</t>
  </si>
  <si>
    <t>三、公务用车费</t>
  </si>
  <si>
    <t xml:space="preserve">   1.公务用车运行费</t>
  </si>
  <si>
    <t xml:space="preserve">   2.公务用车购置费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</si>
</sst>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0.0%"/>
  </numFmts>
  <fonts count="1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1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9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3" fontId="2" fillId="3" borderId="3" xfId="0" applyNumberFormat="1" applyFont="1" applyFill="1" applyBorder="1" applyAlignment="1" applyProtection="1">
      <alignment horizontal="right" vertical="center"/>
      <protection/>
    </xf>
    <xf numFmtId="3" fontId="2" fillId="4" borderId="3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3" fontId="2" fillId="5" borderId="3" xfId="0" applyNumberFormat="1" applyFont="1" applyFill="1" applyBorder="1" applyAlignment="1" applyProtection="1">
      <alignment horizontal="right" vertical="center"/>
      <protection/>
    </xf>
    <xf numFmtId="3" fontId="2" fillId="6" borderId="3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horizontal="right" vertical="center"/>
      <protection/>
    </xf>
    <xf numFmtId="3" fontId="2" fillId="4" borderId="0" xfId="0" applyNumberFormat="1" applyFont="1" applyFill="1" applyBorder="1" applyAlignment="1" applyProtection="1">
      <alignment horizontal="left" vertical="center"/>
      <protection/>
    </xf>
    <xf numFmtId="0" fontId="2" fillId="2" borderId="3" xfId="0" applyNumberFormat="1" applyFont="1" applyFill="1" applyBorder="1" applyAlignment="1" applyProtection="1">
      <alignment horizontal="left" vertical="center"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3" fontId="0" fillId="0" borderId="0" xfId="15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0" xfId="0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 vertical="center"/>
    </xf>
    <xf numFmtId="3" fontId="2" fillId="7" borderId="3" xfId="0" applyNumberFormat="1" applyFont="1" applyFill="1" applyBorder="1" applyAlignment="1" applyProtection="1">
      <alignment horizontal="right" vertical="center"/>
      <protection/>
    </xf>
    <xf numFmtId="3" fontId="2" fillId="4" borderId="3" xfId="0" applyNumberFormat="1" applyFont="1" applyFill="1" applyBorder="1" applyAlignment="1" applyProtection="1">
      <alignment horizontal="left" vertical="center"/>
      <protection/>
    </xf>
    <xf numFmtId="3" fontId="8" fillId="4" borderId="0" xfId="0" applyNumberFormat="1" applyFont="1" applyFill="1" applyBorder="1" applyAlignment="1" applyProtection="1">
      <alignment horizontal="left" vertical="center"/>
      <protection/>
    </xf>
    <xf numFmtId="0" fontId="0" fillId="7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3" fontId="4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7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3" fillId="7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7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7" borderId="15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3" xfId="0" applyNumberFormat="1" applyFont="1" applyFill="1" applyBorder="1" applyAlignment="1" applyProtection="1">
      <alignment horizontal="center" vertical="center" wrapText="1"/>
      <protection/>
    </xf>
    <xf numFmtId="176" fontId="2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9" fontId="2" fillId="0" borderId="3" xfId="0" applyNumberFormat="1" applyFont="1" applyFill="1" applyBorder="1" applyAlignment="1" applyProtection="1">
      <alignment horizontal="center" vertical="center" wrapText="1"/>
      <protection/>
    </xf>
    <xf numFmtId="9" fontId="2" fillId="0" borderId="6" xfId="0" applyNumberFormat="1" applyFont="1" applyFill="1" applyBorder="1" applyAlignment="1" applyProtection="1">
      <alignment horizontal="center" vertical="center" wrapText="1"/>
      <protection/>
    </xf>
    <xf numFmtId="176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3" xfId="0" applyNumberFormat="1" applyFont="1" applyFill="1" applyBorder="1" applyAlignment="1" applyProtection="1">
      <alignment horizontal="right" vertical="center"/>
      <protection/>
    </xf>
    <xf numFmtId="176" fontId="2" fillId="7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7" borderId="12" xfId="0" applyNumberFormat="1" applyFont="1" applyFill="1" applyBorder="1" applyAlignment="1" applyProtection="1">
      <alignment horizontal="right" vertical="center"/>
      <protection/>
    </xf>
    <xf numFmtId="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horizontal="center" vertical="center" wrapText="1"/>
      <protection/>
    </xf>
    <xf numFmtId="176" fontId="5" fillId="7" borderId="3" xfId="0" applyNumberFormat="1" applyFont="1" applyFill="1" applyBorder="1" applyAlignment="1" applyProtection="1">
      <alignment horizontal="center" vertical="center" wrapText="1"/>
      <protection/>
    </xf>
    <xf numFmtId="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176" fontId="2" fillId="7" borderId="6" xfId="0" applyNumberFormat="1" applyFont="1" applyFill="1" applyBorder="1" applyAlignment="1" applyProtection="1">
      <alignment horizontal="right" vertical="center"/>
      <protection/>
    </xf>
    <xf numFmtId="0" fontId="2" fillId="0" borderId="6" xfId="0" applyFont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176" fontId="2" fillId="0" borderId="20" xfId="0" applyNumberFormat="1" applyFont="1" applyFill="1" applyBorder="1" applyAlignment="1" applyProtection="1">
      <alignment horizontal="right" vertical="center"/>
      <protection/>
    </xf>
    <xf numFmtId="176" fontId="2" fillId="7" borderId="20" xfId="0" applyNumberFormat="1" applyFont="1" applyFill="1" applyBorder="1" applyAlignment="1" applyProtection="1">
      <alignment horizontal="right" vertical="center"/>
      <protection/>
    </xf>
    <xf numFmtId="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7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177" fontId="2" fillId="0" borderId="3" xfId="0" applyNumberFormat="1" applyFont="1" applyFill="1" applyBorder="1" applyAlignment="1" applyProtection="1">
      <alignment horizontal="right" vertical="center"/>
      <protection/>
    </xf>
    <xf numFmtId="178" fontId="2" fillId="0" borderId="3" xfId="0" applyNumberFormat="1" applyFont="1" applyFill="1" applyBorder="1" applyAlignment="1" applyProtection="1">
      <alignment horizontal="right" vertical="center"/>
      <protection/>
    </xf>
    <xf numFmtId="178" fontId="2" fillId="7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7" borderId="3" xfId="0" applyNumberFormat="1" applyFont="1" applyFill="1" applyBorder="1" applyAlignment="1" applyProtection="1">
      <alignment horizontal="right" vertical="center"/>
      <protection/>
    </xf>
    <xf numFmtId="177" fontId="5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176" fontId="2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9.50390625" style="0" customWidth="1"/>
    <col min="2" max="2" width="67.75390625" style="0" customWidth="1"/>
  </cols>
  <sheetData>
    <row r="1" ht="27">
      <c r="B1" s="175" t="s">
        <v>0</v>
      </c>
    </row>
    <row r="4" spans="1:2" ht="27" customHeight="1">
      <c r="A4" s="176" t="s">
        <v>1</v>
      </c>
      <c r="B4" s="176" t="s">
        <v>2</v>
      </c>
    </row>
    <row r="5" spans="1:2" ht="27" customHeight="1">
      <c r="A5" s="176" t="s">
        <v>3</v>
      </c>
      <c r="B5" s="176" t="s">
        <v>4</v>
      </c>
    </row>
    <row r="6" spans="1:2" ht="27" customHeight="1">
      <c r="A6" s="176" t="s">
        <v>5</v>
      </c>
      <c r="B6" s="176" t="s">
        <v>6</v>
      </c>
    </row>
    <row r="7" spans="1:2" ht="27" customHeight="1">
      <c r="A7" s="176" t="s">
        <v>7</v>
      </c>
      <c r="B7" s="176" t="s">
        <v>8</v>
      </c>
    </row>
    <row r="8" spans="1:2" ht="27" customHeight="1">
      <c r="A8" s="176" t="s">
        <v>9</v>
      </c>
      <c r="B8" s="176" t="s">
        <v>10</v>
      </c>
    </row>
    <row r="9" spans="1:2" ht="27" customHeight="1">
      <c r="A9" s="176" t="s">
        <v>11</v>
      </c>
      <c r="B9" s="176" t="s">
        <v>12</v>
      </c>
    </row>
    <row r="10" spans="1:2" ht="27" customHeight="1">
      <c r="A10" s="176" t="s">
        <v>13</v>
      </c>
      <c r="B10" s="176" t="s">
        <v>14</v>
      </c>
    </row>
    <row r="11" spans="1:2" ht="27" customHeight="1">
      <c r="A11" s="176" t="s">
        <v>15</v>
      </c>
      <c r="B11" s="176" t="s">
        <v>16</v>
      </c>
    </row>
    <row r="12" spans="1:2" ht="27" customHeight="1">
      <c r="A12" s="176" t="s">
        <v>17</v>
      </c>
      <c r="B12" s="176" t="s">
        <v>18</v>
      </c>
    </row>
    <row r="13" spans="1:2" ht="27" customHeight="1">
      <c r="A13" s="176" t="s">
        <v>19</v>
      </c>
      <c r="B13" s="176" t="s">
        <v>20</v>
      </c>
    </row>
    <row r="14" spans="1:2" ht="27" customHeight="1">
      <c r="A14" s="176" t="s">
        <v>21</v>
      </c>
      <c r="B14" s="176" t="s">
        <v>22</v>
      </c>
    </row>
    <row r="15" spans="1:2" ht="27" customHeight="1">
      <c r="A15" s="176" t="s">
        <v>23</v>
      </c>
      <c r="B15" s="176" t="s">
        <v>24</v>
      </c>
    </row>
    <row r="16" spans="1:2" ht="27" customHeight="1">
      <c r="A16" s="176" t="s">
        <v>25</v>
      </c>
      <c r="B16" s="176" t="s">
        <v>26</v>
      </c>
    </row>
    <row r="17" spans="1:2" ht="27" customHeight="1">
      <c r="A17" s="176" t="s">
        <v>27</v>
      </c>
      <c r="B17" s="176" t="s">
        <v>28</v>
      </c>
    </row>
    <row r="18" spans="1:2" ht="27" customHeight="1">
      <c r="A18" s="176" t="s">
        <v>29</v>
      </c>
      <c r="B18" s="176" t="s">
        <v>30</v>
      </c>
    </row>
    <row r="19" spans="1:2" ht="27" customHeight="1">
      <c r="A19" s="176" t="s">
        <v>31</v>
      </c>
      <c r="B19" s="176" t="s">
        <v>32</v>
      </c>
    </row>
    <row r="20" spans="1:2" ht="27" customHeight="1">
      <c r="A20" s="176" t="s">
        <v>33</v>
      </c>
      <c r="B20" s="176" t="s">
        <v>34</v>
      </c>
    </row>
    <row r="21" spans="1:2" ht="27" customHeight="1">
      <c r="A21" s="176" t="s">
        <v>35</v>
      </c>
      <c r="B21" s="176" t="s">
        <v>36</v>
      </c>
    </row>
    <row r="22" spans="1:2" ht="27" customHeight="1">
      <c r="A22" s="176" t="s">
        <v>37</v>
      </c>
      <c r="B22" s="176" t="s">
        <v>38</v>
      </c>
    </row>
    <row r="23" spans="1:2" ht="27" customHeight="1">
      <c r="A23" s="176" t="s">
        <v>39</v>
      </c>
      <c r="B23" s="176" t="s">
        <v>40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0"/>
  <sheetViews>
    <sheetView zoomScaleSheetLayoutView="100" workbookViewId="0" topLeftCell="A1">
      <selection activeCell="B15" sqref="B15"/>
    </sheetView>
  </sheetViews>
  <sheetFormatPr defaultColWidth="12.125" defaultRowHeight="15" customHeight="1"/>
  <cols>
    <col min="1" max="1" width="10.75390625" style="1" customWidth="1"/>
    <col min="2" max="2" width="59.00390625" style="1" customWidth="1"/>
    <col min="3" max="3" width="22.50390625" style="1" customWidth="1"/>
    <col min="4" max="16384" width="12.125" style="1" customWidth="1"/>
  </cols>
  <sheetData>
    <row r="1" spans="1:3" s="1" customFormat="1" ht="40.5" customHeight="1">
      <c r="A1" s="28" t="s">
        <v>490</v>
      </c>
      <c r="B1" s="28"/>
      <c r="C1" s="28"/>
    </row>
    <row r="2" spans="1:3" s="1" customFormat="1" ht="16.5" customHeight="1">
      <c r="A2" s="48"/>
      <c r="B2" s="48"/>
      <c r="C2" s="49" t="s">
        <v>491</v>
      </c>
    </row>
    <row r="3" spans="1:3" s="1" customFormat="1" ht="16.5" customHeight="1">
      <c r="A3" s="48"/>
      <c r="B3" s="48"/>
      <c r="C3" s="49" t="s">
        <v>42</v>
      </c>
    </row>
    <row r="4" spans="1:3" s="1" customFormat="1" ht="16.5" customHeight="1">
      <c r="A4" s="30" t="s">
        <v>104</v>
      </c>
      <c r="B4" s="30" t="s">
        <v>105</v>
      </c>
      <c r="C4" s="30" t="s">
        <v>106</v>
      </c>
    </row>
    <row r="5" spans="1:3" s="1" customFormat="1" ht="16.5" customHeight="1">
      <c r="A5" s="50"/>
      <c r="B5" s="30" t="s">
        <v>492</v>
      </c>
      <c r="C5" s="33">
        <f>SUM(C6,C57)</f>
        <v>0</v>
      </c>
    </row>
    <row r="6" spans="1:3" s="1" customFormat="1" ht="16.5" customHeight="1">
      <c r="A6" s="40">
        <v>10301</v>
      </c>
      <c r="B6" s="32" t="s">
        <v>493</v>
      </c>
      <c r="C6" s="33">
        <f>SUM(C7,C10:C18,C24:C25,C28:C31,C34:C36,C40:C44,C47:C48,C56)</f>
        <v>0</v>
      </c>
    </row>
    <row r="7" spans="1:3" s="1" customFormat="1" ht="16.5" customHeight="1">
      <c r="A7" s="40">
        <v>1030102</v>
      </c>
      <c r="B7" s="32" t="s">
        <v>494</v>
      </c>
      <c r="C7" s="33">
        <f>SUM(C8:C9)</f>
        <v>0</v>
      </c>
    </row>
    <row r="8" spans="1:3" s="1" customFormat="1" ht="16.5" customHeight="1">
      <c r="A8" s="40">
        <v>103010201</v>
      </c>
      <c r="B8" s="35" t="s">
        <v>495</v>
      </c>
      <c r="C8" s="37">
        <v>0</v>
      </c>
    </row>
    <row r="9" spans="1:3" s="1" customFormat="1" ht="16.5" customHeight="1">
      <c r="A9" s="40">
        <v>103010202</v>
      </c>
      <c r="B9" s="35" t="s">
        <v>496</v>
      </c>
      <c r="C9" s="37">
        <v>0</v>
      </c>
    </row>
    <row r="10" spans="1:3" s="1" customFormat="1" ht="16.5" customHeight="1">
      <c r="A10" s="40">
        <v>1030106</v>
      </c>
      <c r="B10" s="32" t="s">
        <v>497</v>
      </c>
      <c r="C10" s="37">
        <v>0</v>
      </c>
    </row>
    <row r="11" spans="1:3" s="1" customFormat="1" ht="16.5" customHeight="1">
      <c r="A11" s="40">
        <v>1030110</v>
      </c>
      <c r="B11" s="32" t="s">
        <v>498</v>
      </c>
      <c r="C11" s="37">
        <v>0</v>
      </c>
    </row>
    <row r="12" spans="1:3" s="1" customFormat="1" ht="16.5" customHeight="1">
      <c r="A12" s="40">
        <v>1030112</v>
      </c>
      <c r="B12" s="32" t="s">
        <v>499</v>
      </c>
      <c r="C12" s="37">
        <v>0</v>
      </c>
    </row>
    <row r="13" spans="1:3" s="1" customFormat="1" ht="16.5" customHeight="1">
      <c r="A13" s="40">
        <v>1030115</v>
      </c>
      <c r="B13" s="32" t="s">
        <v>500</v>
      </c>
      <c r="C13" s="37">
        <v>0</v>
      </c>
    </row>
    <row r="14" spans="1:3" s="1" customFormat="1" ht="16.5" customHeight="1">
      <c r="A14" s="40">
        <v>1030121</v>
      </c>
      <c r="B14" s="32" t="s">
        <v>501</v>
      </c>
      <c r="C14" s="37">
        <v>0</v>
      </c>
    </row>
    <row r="15" spans="1:3" s="1" customFormat="1" ht="16.5" customHeight="1">
      <c r="A15" s="40">
        <v>1030129</v>
      </c>
      <c r="B15" s="32" t="s">
        <v>502</v>
      </c>
      <c r="C15" s="37">
        <v>0</v>
      </c>
    </row>
    <row r="16" spans="1:3" s="1" customFormat="1" ht="16.5" customHeight="1">
      <c r="A16" s="40">
        <v>1030146</v>
      </c>
      <c r="B16" s="32" t="s">
        <v>503</v>
      </c>
      <c r="C16" s="37">
        <v>0</v>
      </c>
    </row>
    <row r="17" spans="1:3" s="1" customFormat="1" ht="16.5" customHeight="1">
      <c r="A17" s="40">
        <v>1030147</v>
      </c>
      <c r="B17" s="32" t="s">
        <v>504</v>
      </c>
      <c r="C17" s="37">
        <v>0</v>
      </c>
    </row>
    <row r="18" spans="1:3" s="1" customFormat="1" ht="16.5" customHeight="1">
      <c r="A18" s="40">
        <v>1030148</v>
      </c>
      <c r="B18" s="32" t="s">
        <v>505</v>
      </c>
      <c r="C18" s="33">
        <f>SUM(C19:C23)</f>
        <v>0</v>
      </c>
    </row>
    <row r="19" spans="1:3" s="1" customFormat="1" ht="16.5" customHeight="1">
      <c r="A19" s="40">
        <v>103014801</v>
      </c>
      <c r="B19" s="35" t="s">
        <v>506</v>
      </c>
      <c r="C19" s="37">
        <v>0</v>
      </c>
    </row>
    <row r="20" spans="1:3" s="1" customFormat="1" ht="16.5" customHeight="1">
      <c r="A20" s="40">
        <v>103014802</v>
      </c>
      <c r="B20" s="35" t="s">
        <v>507</v>
      </c>
      <c r="C20" s="37">
        <v>0</v>
      </c>
    </row>
    <row r="21" spans="1:3" s="1" customFormat="1" ht="16.5" customHeight="1">
      <c r="A21" s="40">
        <v>103014803</v>
      </c>
      <c r="B21" s="35" t="s">
        <v>508</v>
      </c>
      <c r="C21" s="37">
        <v>0</v>
      </c>
    </row>
    <row r="22" spans="1:3" s="1" customFormat="1" ht="16.5" customHeight="1">
      <c r="A22" s="40">
        <v>103014898</v>
      </c>
      <c r="B22" s="35" t="s">
        <v>509</v>
      </c>
      <c r="C22" s="37">
        <v>0</v>
      </c>
    </row>
    <row r="23" spans="1:3" s="1" customFormat="1" ht="16.5" customHeight="1">
      <c r="A23" s="40">
        <v>103014899</v>
      </c>
      <c r="B23" s="35" t="s">
        <v>510</v>
      </c>
      <c r="C23" s="37">
        <v>0</v>
      </c>
    </row>
    <row r="24" spans="1:3" s="1" customFormat="1" ht="16.5" customHeight="1">
      <c r="A24" s="40">
        <v>1030149</v>
      </c>
      <c r="B24" s="32" t="s">
        <v>511</v>
      </c>
      <c r="C24" s="37">
        <v>0</v>
      </c>
    </row>
    <row r="25" spans="1:3" s="1" customFormat="1" ht="16.5" customHeight="1">
      <c r="A25" s="40">
        <v>1030150</v>
      </c>
      <c r="B25" s="32" t="s">
        <v>512</v>
      </c>
      <c r="C25" s="33">
        <f>SUM(C26:C27)</f>
        <v>0</v>
      </c>
    </row>
    <row r="26" spans="1:3" s="1" customFormat="1" ht="16.5" customHeight="1">
      <c r="A26" s="40">
        <v>103015001</v>
      </c>
      <c r="B26" s="35" t="s">
        <v>513</v>
      </c>
      <c r="C26" s="37">
        <v>0</v>
      </c>
    </row>
    <row r="27" spans="1:3" s="1" customFormat="1" ht="16.5" customHeight="1">
      <c r="A27" s="40">
        <v>103015002</v>
      </c>
      <c r="B27" s="35" t="s">
        <v>514</v>
      </c>
      <c r="C27" s="37">
        <v>0</v>
      </c>
    </row>
    <row r="28" spans="1:3" s="1" customFormat="1" ht="16.5" customHeight="1">
      <c r="A28" s="40">
        <v>1030152</v>
      </c>
      <c r="B28" s="32" t="s">
        <v>515</v>
      </c>
      <c r="C28" s="37">
        <v>0</v>
      </c>
    </row>
    <row r="29" spans="1:3" s="1" customFormat="1" ht="16.5" customHeight="1">
      <c r="A29" s="40">
        <v>1030153</v>
      </c>
      <c r="B29" s="32" t="s">
        <v>516</v>
      </c>
      <c r="C29" s="37">
        <v>0</v>
      </c>
    </row>
    <row r="30" spans="1:3" s="1" customFormat="1" ht="16.5" customHeight="1">
      <c r="A30" s="40">
        <v>1030154</v>
      </c>
      <c r="B30" s="32" t="s">
        <v>517</v>
      </c>
      <c r="C30" s="37">
        <v>0</v>
      </c>
    </row>
    <row r="31" spans="1:3" s="1" customFormat="1" ht="16.5" customHeight="1">
      <c r="A31" s="40">
        <v>1030155</v>
      </c>
      <c r="B31" s="32" t="s">
        <v>518</v>
      </c>
      <c r="C31" s="33">
        <f>SUM(C32:C33)</f>
        <v>0</v>
      </c>
    </row>
    <row r="32" spans="1:3" s="1" customFormat="1" ht="16.5" customHeight="1">
      <c r="A32" s="40">
        <v>103015501</v>
      </c>
      <c r="B32" s="35" t="s">
        <v>519</v>
      </c>
      <c r="C32" s="37">
        <v>0</v>
      </c>
    </row>
    <row r="33" spans="1:3" s="1" customFormat="1" ht="16.5" customHeight="1">
      <c r="A33" s="40">
        <v>103015502</v>
      </c>
      <c r="B33" s="35" t="s">
        <v>520</v>
      </c>
      <c r="C33" s="37">
        <v>0</v>
      </c>
    </row>
    <row r="34" spans="1:3" s="1" customFormat="1" ht="16.5" customHeight="1">
      <c r="A34" s="40">
        <v>1030156</v>
      </c>
      <c r="B34" s="32" t="s">
        <v>521</v>
      </c>
      <c r="C34" s="37">
        <v>0</v>
      </c>
    </row>
    <row r="35" spans="1:3" s="1" customFormat="1" ht="16.5" customHeight="1">
      <c r="A35" s="40">
        <v>1030157</v>
      </c>
      <c r="B35" s="32" t="s">
        <v>522</v>
      </c>
      <c r="C35" s="37">
        <v>0</v>
      </c>
    </row>
    <row r="36" spans="1:3" s="1" customFormat="1" ht="16.5" customHeight="1">
      <c r="A36" s="40">
        <v>1030158</v>
      </c>
      <c r="B36" s="32" t="s">
        <v>523</v>
      </c>
      <c r="C36" s="33">
        <f>SUM(C37:C39)</f>
        <v>0</v>
      </c>
    </row>
    <row r="37" spans="1:3" s="1" customFormat="1" ht="16.5" customHeight="1">
      <c r="A37" s="40">
        <v>103015801</v>
      </c>
      <c r="B37" s="35" t="s">
        <v>524</v>
      </c>
      <c r="C37" s="37">
        <v>0</v>
      </c>
    </row>
    <row r="38" spans="1:3" s="1" customFormat="1" ht="16.5" customHeight="1">
      <c r="A38" s="40">
        <v>103015802</v>
      </c>
      <c r="B38" s="35" t="s">
        <v>525</v>
      </c>
      <c r="C38" s="37">
        <v>0</v>
      </c>
    </row>
    <row r="39" spans="1:3" s="1" customFormat="1" ht="16.5" customHeight="1">
      <c r="A39" s="40">
        <v>103015803</v>
      </c>
      <c r="B39" s="35" t="s">
        <v>526</v>
      </c>
      <c r="C39" s="37">
        <v>0</v>
      </c>
    </row>
    <row r="40" spans="1:3" s="1" customFormat="1" ht="16.5" customHeight="1">
      <c r="A40" s="40">
        <v>1030159</v>
      </c>
      <c r="B40" s="32" t="s">
        <v>527</v>
      </c>
      <c r="C40" s="37">
        <v>0</v>
      </c>
    </row>
    <row r="41" spans="1:3" s="1" customFormat="1" ht="16.5" customHeight="1">
      <c r="A41" s="40">
        <v>1030166</v>
      </c>
      <c r="B41" s="32" t="s">
        <v>528</v>
      </c>
      <c r="C41" s="37">
        <v>0</v>
      </c>
    </row>
    <row r="42" spans="1:3" s="1" customFormat="1" ht="16.5" customHeight="1">
      <c r="A42" s="40">
        <v>1030168</v>
      </c>
      <c r="B42" s="32" t="s">
        <v>529</v>
      </c>
      <c r="C42" s="37">
        <v>0</v>
      </c>
    </row>
    <row r="43" spans="1:3" s="1" customFormat="1" ht="16.5" customHeight="1">
      <c r="A43" s="40">
        <v>1030171</v>
      </c>
      <c r="B43" s="32" t="s">
        <v>530</v>
      </c>
      <c r="C43" s="37">
        <v>0</v>
      </c>
    </row>
    <row r="44" spans="1:3" s="1" customFormat="1" ht="16.5" customHeight="1">
      <c r="A44" s="40">
        <v>1030175</v>
      </c>
      <c r="B44" s="32" t="s">
        <v>531</v>
      </c>
      <c r="C44" s="33">
        <f>SUM(C45:C46)</f>
        <v>0</v>
      </c>
    </row>
    <row r="45" spans="1:3" s="1" customFormat="1" ht="16.5" customHeight="1">
      <c r="A45" s="40">
        <v>103017501</v>
      </c>
      <c r="B45" s="35" t="s">
        <v>532</v>
      </c>
      <c r="C45" s="37">
        <v>0</v>
      </c>
    </row>
    <row r="46" spans="1:3" s="1" customFormat="1" ht="16.5" customHeight="1">
      <c r="A46" s="40">
        <v>103017502</v>
      </c>
      <c r="B46" s="35" t="s">
        <v>533</v>
      </c>
      <c r="C46" s="37">
        <v>0</v>
      </c>
    </row>
    <row r="47" spans="1:3" s="1" customFormat="1" ht="16.5" customHeight="1">
      <c r="A47" s="40">
        <v>1030178</v>
      </c>
      <c r="B47" s="32" t="s">
        <v>534</v>
      </c>
      <c r="C47" s="37">
        <v>0</v>
      </c>
    </row>
    <row r="48" spans="1:3" s="1" customFormat="1" ht="16.5" customHeight="1">
      <c r="A48" s="40">
        <v>1030180</v>
      </c>
      <c r="B48" s="32" t="s">
        <v>535</v>
      </c>
      <c r="C48" s="33">
        <f>SUM(C49:C55)</f>
        <v>0</v>
      </c>
    </row>
    <row r="49" spans="1:3" s="1" customFormat="1" ht="16.5" customHeight="1">
      <c r="A49" s="40">
        <v>103018001</v>
      </c>
      <c r="B49" s="35" t="s">
        <v>536</v>
      </c>
      <c r="C49" s="37">
        <v>0</v>
      </c>
    </row>
    <row r="50" spans="1:3" s="1" customFormat="1" ht="16.5" customHeight="1">
      <c r="A50" s="40">
        <v>103018002</v>
      </c>
      <c r="B50" s="35" t="s">
        <v>537</v>
      </c>
      <c r="C50" s="37">
        <v>0</v>
      </c>
    </row>
    <row r="51" spans="1:3" s="1" customFormat="1" ht="16.5" customHeight="1">
      <c r="A51" s="40">
        <v>103018003</v>
      </c>
      <c r="B51" s="35" t="s">
        <v>538</v>
      </c>
      <c r="C51" s="37">
        <v>0</v>
      </c>
    </row>
    <row r="52" spans="1:3" s="1" customFormat="1" ht="16.5" customHeight="1">
      <c r="A52" s="40">
        <v>103018004</v>
      </c>
      <c r="B52" s="35" t="s">
        <v>539</v>
      </c>
      <c r="C52" s="37">
        <v>0</v>
      </c>
    </row>
    <row r="53" spans="1:3" s="1" customFormat="1" ht="16.5" customHeight="1">
      <c r="A53" s="40">
        <v>103018005</v>
      </c>
      <c r="B53" s="35" t="s">
        <v>540</v>
      </c>
      <c r="C53" s="37">
        <v>0</v>
      </c>
    </row>
    <row r="54" spans="1:3" s="1" customFormat="1" ht="16.5" customHeight="1">
      <c r="A54" s="40">
        <v>103018006</v>
      </c>
      <c r="B54" s="35" t="s">
        <v>541</v>
      </c>
      <c r="C54" s="37">
        <v>0</v>
      </c>
    </row>
    <row r="55" spans="1:3" s="1" customFormat="1" ht="16.5" customHeight="1">
      <c r="A55" s="40">
        <v>103018007</v>
      </c>
      <c r="B55" s="35" t="s">
        <v>542</v>
      </c>
      <c r="C55" s="37">
        <v>0</v>
      </c>
    </row>
    <row r="56" spans="1:3" s="1" customFormat="1" ht="16.5" customHeight="1">
      <c r="A56" s="40">
        <v>1030199</v>
      </c>
      <c r="B56" s="32" t="s">
        <v>543</v>
      </c>
      <c r="C56" s="37">
        <v>0</v>
      </c>
    </row>
    <row r="57" spans="1:3" s="1" customFormat="1" ht="16.5" customHeight="1">
      <c r="A57" s="40">
        <v>10310</v>
      </c>
      <c r="B57" s="32" t="s">
        <v>544</v>
      </c>
      <c r="C57" s="33">
        <f>SUM(C58:C60)</f>
        <v>0</v>
      </c>
    </row>
    <row r="58" spans="1:3" s="1" customFormat="1" ht="16.5" customHeight="1">
      <c r="A58" s="40">
        <v>1031001</v>
      </c>
      <c r="B58" s="32" t="s">
        <v>545</v>
      </c>
      <c r="C58" s="37">
        <v>0</v>
      </c>
    </row>
    <row r="59" spans="1:3" s="1" customFormat="1" ht="16.5" customHeight="1">
      <c r="A59" s="40">
        <v>1031002</v>
      </c>
      <c r="B59" s="32" t="s">
        <v>546</v>
      </c>
      <c r="C59" s="37">
        <v>0</v>
      </c>
    </row>
    <row r="60" spans="1:3" s="1" customFormat="1" ht="16.5" customHeight="1">
      <c r="A60" s="40">
        <v>1031098</v>
      </c>
      <c r="B60" s="32" t="s">
        <v>547</v>
      </c>
      <c r="C60" s="37">
        <v>0</v>
      </c>
    </row>
  </sheetData>
  <sheetProtection/>
  <mergeCells count="1">
    <mergeCell ref="A1:C1"/>
  </mergeCells>
  <printOptions horizontalCentered="1"/>
  <pageMargins left="0.7513888888888889" right="0.7513888888888889" top="1" bottom="1" header="0.5111111111111111" footer="0.5111111111111111"/>
  <pageSetup firstPageNumber="25" useFirstPageNumber="1" horizontalDpi="600" verticalDpi="600" orientation="landscape" paperSize="9"/>
  <headerFooter alignWithMargins="0">
    <oddFooter>&amp;C&amp;"Times New Roman"&amp;14— &amp;"宋体"25 &amp;"Times New Roman"—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2"/>
  <sheetViews>
    <sheetView zoomScaleSheetLayoutView="100" workbookViewId="0" topLeftCell="A1">
      <selection activeCell="B15" sqref="B15"/>
    </sheetView>
  </sheetViews>
  <sheetFormatPr defaultColWidth="12.125" defaultRowHeight="15" customHeight="1"/>
  <cols>
    <col min="1" max="1" width="9.50390625" style="1" customWidth="1"/>
    <col min="2" max="2" width="59.00390625" style="1" customWidth="1"/>
    <col min="3" max="3" width="22.50390625" style="1" customWidth="1"/>
    <col min="4" max="16384" width="12.125" style="1" customWidth="1"/>
  </cols>
  <sheetData>
    <row r="1" spans="1:3" s="1" customFormat="1" ht="44.25" customHeight="1">
      <c r="A1" s="28" t="s">
        <v>548</v>
      </c>
      <c r="B1" s="28"/>
      <c r="C1" s="28"/>
    </row>
    <row r="2" spans="1:3" s="1" customFormat="1" ht="16.5" customHeight="1">
      <c r="A2" s="48"/>
      <c r="B2" s="48"/>
      <c r="C2" s="49" t="s">
        <v>549</v>
      </c>
    </row>
    <row r="3" spans="1:3" s="1" customFormat="1" ht="16.5" customHeight="1">
      <c r="A3" s="48"/>
      <c r="B3" s="48"/>
      <c r="C3" s="49" t="s">
        <v>42</v>
      </c>
    </row>
    <row r="4" spans="1:3" s="1" customFormat="1" ht="16.5" customHeight="1">
      <c r="A4" s="30" t="s">
        <v>104</v>
      </c>
      <c r="B4" s="30" t="s">
        <v>105</v>
      </c>
      <c r="C4" s="30" t="s">
        <v>106</v>
      </c>
    </row>
    <row r="5" spans="1:3" s="1" customFormat="1" ht="16.5" customHeight="1">
      <c r="A5" s="50"/>
      <c r="B5" s="30" t="s">
        <v>550</v>
      </c>
      <c r="C5" s="33">
        <f>SUM(C6,C14,C20,C29,C40,C69,C85,C126,C131,C138,C142,C165,C184)</f>
        <v>4548</v>
      </c>
    </row>
    <row r="6" spans="1:3" s="1" customFormat="1" ht="16.5" customHeight="1">
      <c r="A6" s="40">
        <v>206</v>
      </c>
      <c r="B6" s="32" t="s">
        <v>252</v>
      </c>
      <c r="C6" s="33">
        <f>SUM(C7)</f>
        <v>0</v>
      </c>
    </row>
    <row r="7" spans="1:3" s="1" customFormat="1" ht="16.5" customHeight="1">
      <c r="A7" s="40">
        <v>20610</v>
      </c>
      <c r="B7" s="32" t="s">
        <v>551</v>
      </c>
      <c r="C7" s="33">
        <f>SUM(C8:C13)</f>
        <v>0</v>
      </c>
    </row>
    <row r="8" spans="1:3" s="1" customFormat="1" ht="16.5" customHeight="1">
      <c r="A8" s="40">
        <v>2061001</v>
      </c>
      <c r="B8" s="35" t="s">
        <v>552</v>
      </c>
      <c r="C8" s="37">
        <v>0</v>
      </c>
    </row>
    <row r="9" spans="1:3" s="1" customFormat="1" ht="16.5" customHeight="1">
      <c r="A9" s="40">
        <v>2061002</v>
      </c>
      <c r="B9" s="35" t="s">
        <v>553</v>
      </c>
      <c r="C9" s="37">
        <v>0</v>
      </c>
    </row>
    <row r="10" spans="1:3" s="1" customFormat="1" ht="16.5" customHeight="1">
      <c r="A10" s="40">
        <v>2061003</v>
      </c>
      <c r="B10" s="35" t="s">
        <v>554</v>
      </c>
      <c r="C10" s="37">
        <v>0</v>
      </c>
    </row>
    <row r="11" spans="1:3" s="1" customFormat="1" ht="16.5" customHeight="1">
      <c r="A11" s="40">
        <v>2061004</v>
      </c>
      <c r="B11" s="35" t="s">
        <v>555</v>
      </c>
      <c r="C11" s="37">
        <v>0</v>
      </c>
    </row>
    <row r="12" spans="1:3" s="1" customFormat="1" ht="16.5" customHeight="1">
      <c r="A12" s="40">
        <v>2061005</v>
      </c>
      <c r="B12" s="35" t="s">
        <v>556</v>
      </c>
      <c r="C12" s="37">
        <v>0</v>
      </c>
    </row>
    <row r="13" spans="1:3" s="1" customFormat="1" ht="16.5" customHeight="1">
      <c r="A13" s="40">
        <v>2061099</v>
      </c>
      <c r="B13" s="35" t="s">
        <v>557</v>
      </c>
      <c r="C13" s="37">
        <v>0</v>
      </c>
    </row>
    <row r="14" spans="1:3" s="1" customFormat="1" ht="16.5" customHeight="1">
      <c r="A14" s="40">
        <v>207</v>
      </c>
      <c r="B14" s="32" t="s">
        <v>275</v>
      </c>
      <c r="C14" s="33">
        <f>C15</f>
        <v>0</v>
      </c>
    </row>
    <row r="15" spans="1:3" s="1" customFormat="1" ht="16.5" customHeight="1">
      <c r="A15" s="40">
        <v>20707</v>
      </c>
      <c r="B15" s="32" t="s">
        <v>558</v>
      </c>
      <c r="C15" s="33">
        <f>SUM(C16:C19)</f>
        <v>0</v>
      </c>
    </row>
    <row r="16" spans="1:3" s="1" customFormat="1" ht="16.5" customHeight="1">
      <c r="A16" s="40">
        <v>2070701</v>
      </c>
      <c r="B16" s="35" t="s">
        <v>559</v>
      </c>
      <c r="C16" s="37">
        <v>0</v>
      </c>
    </row>
    <row r="17" spans="1:3" s="1" customFormat="1" ht="16.5" customHeight="1">
      <c r="A17" s="40">
        <v>2070702</v>
      </c>
      <c r="B17" s="35" t="s">
        <v>560</v>
      </c>
      <c r="C17" s="37">
        <v>0</v>
      </c>
    </row>
    <row r="18" spans="1:3" s="1" customFormat="1" ht="16.5" customHeight="1">
      <c r="A18" s="40">
        <v>2070703</v>
      </c>
      <c r="B18" s="35" t="s">
        <v>561</v>
      </c>
      <c r="C18" s="37">
        <v>0</v>
      </c>
    </row>
    <row r="19" spans="1:3" s="1" customFormat="1" ht="16.5" customHeight="1">
      <c r="A19" s="40">
        <v>2070799</v>
      </c>
      <c r="B19" s="35" t="s">
        <v>562</v>
      </c>
      <c r="C19" s="37">
        <v>0</v>
      </c>
    </row>
    <row r="20" spans="1:3" s="1" customFormat="1" ht="16.5" customHeight="1">
      <c r="A20" s="40">
        <v>208</v>
      </c>
      <c r="B20" s="32" t="s">
        <v>303</v>
      </c>
      <c r="C20" s="33">
        <f>C21+C25</f>
        <v>0</v>
      </c>
    </row>
    <row r="21" spans="1:3" s="1" customFormat="1" ht="16.5" customHeight="1">
      <c r="A21" s="40">
        <v>20822</v>
      </c>
      <c r="B21" s="32" t="s">
        <v>563</v>
      </c>
      <c r="C21" s="33">
        <f>SUM(C22:C24)</f>
        <v>0</v>
      </c>
    </row>
    <row r="22" spans="1:3" s="1" customFormat="1" ht="16.5" customHeight="1">
      <c r="A22" s="40">
        <v>2082201</v>
      </c>
      <c r="B22" s="35" t="s">
        <v>564</v>
      </c>
      <c r="C22" s="37">
        <v>0</v>
      </c>
    </row>
    <row r="23" spans="1:3" s="1" customFormat="1" ht="16.5" customHeight="1">
      <c r="A23" s="40">
        <v>2082202</v>
      </c>
      <c r="B23" s="35" t="s">
        <v>565</v>
      </c>
      <c r="C23" s="37">
        <v>0</v>
      </c>
    </row>
    <row r="24" spans="1:3" s="1" customFormat="1" ht="16.5" customHeight="1">
      <c r="A24" s="40">
        <v>2082299</v>
      </c>
      <c r="B24" s="35" t="s">
        <v>566</v>
      </c>
      <c r="C24" s="37">
        <v>0</v>
      </c>
    </row>
    <row r="25" spans="1:3" s="1" customFormat="1" ht="16.5" customHeight="1">
      <c r="A25" s="40">
        <v>20823</v>
      </c>
      <c r="B25" s="32" t="s">
        <v>567</v>
      </c>
      <c r="C25" s="33">
        <f>SUM(C26:C28)</f>
        <v>0</v>
      </c>
    </row>
    <row r="26" spans="1:3" s="1" customFormat="1" ht="16.5" customHeight="1">
      <c r="A26" s="40">
        <v>2082301</v>
      </c>
      <c r="B26" s="35" t="s">
        <v>564</v>
      </c>
      <c r="C26" s="37">
        <v>0</v>
      </c>
    </row>
    <row r="27" spans="1:3" s="1" customFormat="1" ht="16.5" customHeight="1">
      <c r="A27" s="40">
        <v>2082302</v>
      </c>
      <c r="B27" s="35" t="s">
        <v>565</v>
      </c>
      <c r="C27" s="37">
        <v>0</v>
      </c>
    </row>
    <row r="28" spans="1:3" s="1" customFormat="1" ht="16.5" customHeight="1">
      <c r="A28" s="40">
        <v>2082399</v>
      </c>
      <c r="B28" s="35" t="s">
        <v>568</v>
      </c>
      <c r="C28" s="37">
        <v>0</v>
      </c>
    </row>
    <row r="29" spans="1:3" s="1" customFormat="1" ht="16.5" customHeight="1">
      <c r="A29" s="40">
        <v>211</v>
      </c>
      <c r="B29" s="32" t="s">
        <v>229</v>
      </c>
      <c r="C29" s="33">
        <f>SUM(C30,C35)</f>
        <v>0</v>
      </c>
    </row>
    <row r="30" spans="1:3" s="1" customFormat="1" ht="16.5" customHeight="1">
      <c r="A30" s="40">
        <v>21160</v>
      </c>
      <c r="B30" s="32" t="s">
        <v>569</v>
      </c>
      <c r="C30" s="33">
        <f>SUM(C31:C34)</f>
        <v>0</v>
      </c>
    </row>
    <row r="31" spans="1:3" s="1" customFormat="1" ht="16.5" customHeight="1">
      <c r="A31" s="40">
        <v>2116001</v>
      </c>
      <c r="B31" s="35" t="s">
        <v>570</v>
      </c>
      <c r="C31" s="37">
        <v>0</v>
      </c>
    </row>
    <row r="32" spans="1:3" s="1" customFormat="1" ht="16.5" customHeight="1">
      <c r="A32" s="40">
        <v>2116002</v>
      </c>
      <c r="B32" s="35" t="s">
        <v>571</v>
      </c>
      <c r="C32" s="37">
        <v>0</v>
      </c>
    </row>
    <row r="33" spans="1:3" s="1" customFormat="1" ht="16.5" customHeight="1">
      <c r="A33" s="40">
        <v>2116003</v>
      </c>
      <c r="B33" s="35" t="s">
        <v>572</v>
      </c>
      <c r="C33" s="37">
        <v>0</v>
      </c>
    </row>
    <row r="34" spans="1:3" s="1" customFormat="1" ht="16.5" customHeight="1">
      <c r="A34" s="40">
        <v>2116099</v>
      </c>
      <c r="B34" s="35" t="s">
        <v>573</v>
      </c>
      <c r="C34" s="37">
        <v>0</v>
      </c>
    </row>
    <row r="35" spans="1:3" s="1" customFormat="1" ht="16.5" customHeight="1">
      <c r="A35" s="40">
        <v>21161</v>
      </c>
      <c r="B35" s="32" t="s">
        <v>574</v>
      </c>
      <c r="C35" s="33">
        <f>SUM(C36:C39)</f>
        <v>0</v>
      </c>
    </row>
    <row r="36" spans="1:3" s="1" customFormat="1" ht="16.5" customHeight="1">
      <c r="A36" s="40">
        <v>2116101</v>
      </c>
      <c r="B36" s="35" t="s">
        <v>575</v>
      </c>
      <c r="C36" s="37">
        <v>0</v>
      </c>
    </row>
    <row r="37" spans="1:3" s="1" customFormat="1" ht="16.5" customHeight="1">
      <c r="A37" s="40">
        <v>2116102</v>
      </c>
      <c r="B37" s="35" t="s">
        <v>576</v>
      </c>
      <c r="C37" s="37">
        <v>0</v>
      </c>
    </row>
    <row r="38" spans="1:3" s="1" customFormat="1" ht="16.5" customHeight="1">
      <c r="A38" s="40">
        <v>2116103</v>
      </c>
      <c r="B38" s="35" t="s">
        <v>577</v>
      </c>
      <c r="C38" s="37">
        <v>0</v>
      </c>
    </row>
    <row r="39" spans="1:3" s="1" customFormat="1" ht="16.5" customHeight="1">
      <c r="A39" s="40">
        <v>2116104</v>
      </c>
      <c r="B39" s="35" t="s">
        <v>578</v>
      </c>
      <c r="C39" s="37">
        <v>0</v>
      </c>
    </row>
    <row r="40" spans="1:3" s="1" customFormat="1" ht="16.5" customHeight="1">
      <c r="A40" s="40">
        <v>212</v>
      </c>
      <c r="B40" s="32" t="s">
        <v>244</v>
      </c>
      <c r="C40" s="33">
        <f>SUM(C41,C54,C58:C59,C65)</f>
        <v>4254</v>
      </c>
    </row>
    <row r="41" spans="1:3" s="1" customFormat="1" ht="16.5" customHeight="1">
      <c r="A41" s="40">
        <v>21208</v>
      </c>
      <c r="B41" s="32" t="s">
        <v>579</v>
      </c>
      <c r="C41" s="33">
        <f>SUM(C42:C53)</f>
        <v>4254</v>
      </c>
    </row>
    <row r="42" spans="1:3" s="1" customFormat="1" ht="16.5" customHeight="1">
      <c r="A42" s="40">
        <v>2120801</v>
      </c>
      <c r="B42" s="35" t="s">
        <v>580</v>
      </c>
      <c r="C42" s="37">
        <v>0</v>
      </c>
    </row>
    <row r="43" spans="1:3" s="1" customFormat="1" ht="16.5" customHeight="1">
      <c r="A43" s="40">
        <v>2120802</v>
      </c>
      <c r="B43" s="35" t="s">
        <v>581</v>
      </c>
      <c r="C43" s="37">
        <v>0</v>
      </c>
    </row>
    <row r="44" spans="1:3" s="1" customFormat="1" ht="16.5" customHeight="1">
      <c r="A44" s="40">
        <v>2120803</v>
      </c>
      <c r="B44" s="35" t="s">
        <v>582</v>
      </c>
      <c r="C44" s="37">
        <v>4090</v>
      </c>
    </row>
    <row r="45" spans="1:3" s="1" customFormat="1" ht="16.5" customHeight="1">
      <c r="A45" s="40">
        <v>2120804</v>
      </c>
      <c r="B45" s="35" t="s">
        <v>583</v>
      </c>
      <c r="C45" s="37">
        <v>10</v>
      </c>
    </row>
    <row r="46" spans="1:3" s="1" customFormat="1" ht="16.5" customHeight="1">
      <c r="A46" s="40">
        <v>2120805</v>
      </c>
      <c r="B46" s="35" t="s">
        <v>584</v>
      </c>
      <c r="C46" s="37">
        <v>154</v>
      </c>
    </row>
    <row r="47" spans="1:3" s="1" customFormat="1" ht="16.5" customHeight="1">
      <c r="A47" s="40">
        <v>2120806</v>
      </c>
      <c r="B47" s="35" t="s">
        <v>585</v>
      </c>
      <c r="C47" s="37">
        <v>0</v>
      </c>
    </row>
    <row r="48" spans="1:3" s="1" customFormat="1" ht="16.5" customHeight="1">
      <c r="A48" s="40">
        <v>2120807</v>
      </c>
      <c r="B48" s="35" t="s">
        <v>586</v>
      </c>
      <c r="C48" s="37">
        <v>0</v>
      </c>
    </row>
    <row r="49" spans="1:3" s="1" customFormat="1" ht="16.5" customHeight="1">
      <c r="A49" s="40">
        <v>2120809</v>
      </c>
      <c r="B49" s="35" t="s">
        <v>587</v>
      </c>
      <c r="C49" s="37">
        <v>0</v>
      </c>
    </row>
    <row r="50" spans="1:3" s="1" customFormat="1" ht="16.5" customHeight="1">
      <c r="A50" s="40">
        <v>2120810</v>
      </c>
      <c r="B50" s="35" t="s">
        <v>588</v>
      </c>
      <c r="C50" s="37">
        <v>0</v>
      </c>
    </row>
    <row r="51" spans="1:3" s="1" customFormat="1" ht="16.5" customHeight="1">
      <c r="A51" s="40">
        <v>2120811</v>
      </c>
      <c r="B51" s="35" t="s">
        <v>589</v>
      </c>
      <c r="C51" s="37">
        <v>0</v>
      </c>
    </row>
    <row r="52" spans="1:3" s="1" customFormat="1" ht="16.5" customHeight="1">
      <c r="A52" s="40">
        <v>2120813</v>
      </c>
      <c r="B52" s="35" t="s">
        <v>590</v>
      </c>
      <c r="C52" s="37">
        <v>0</v>
      </c>
    </row>
    <row r="53" spans="1:3" s="1" customFormat="1" ht="16.5" customHeight="1">
      <c r="A53" s="40">
        <v>2120899</v>
      </c>
      <c r="B53" s="35" t="s">
        <v>591</v>
      </c>
      <c r="C53" s="37">
        <v>0</v>
      </c>
    </row>
    <row r="54" spans="1:3" s="1" customFormat="1" ht="16.5" customHeight="1">
      <c r="A54" s="40">
        <v>21210</v>
      </c>
      <c r="B54" s="32" t="s">
        <v>592</v>
      </c>
      <c r="C54" s="33">
        <f>SUM(C55:C57)</f>
        <v>0</v>
      </c>
    </row>
    <row r="55" spans="1:3" s="1" customFormat="1" ht="16.5" customHeight="1">
      <c r="A55" s="40">
        <v>2121001</v>
      </c>
      <c r="B55" s="35" t="s">
        <v>580</v>
      </c>
      <c r="C55" s="37">
        <v>0</v>
      </c>
    </row>
    <row r="56" spans="1:3" s="1" customFormat="1" ht="16.5" customHeight="1">
      <c r="A56" s="40">
        <v>2121002</v>
      </c>
      <c r="B56" s="35" t="s">
        <v>581</v>
      </c>
      <c r="C56" s="37">
        <v>0</v>
      </c>
    </row>
    <row r="57" spans="1:3" s="1" customFormat="1" ht="16.5" customHeight="1">
      <c r="A57" s="40">
        <v>2121099</v>
      </c>
      <c r="B57" s="35" t="s">
        <v>593</v>
      </c>
      <c r="C57" s="37">
        <v>0</v>
      </c>
    </row>
    <row r="58" spans="1:3" s="1" customFormat="1" ht="16.5" customHeight="1">
      <c r="A58" s="40">
        <v>21211</v>
      </c>
      <c r="B58" s="32" t="s">
        <v>594</v>
      </c>
      <c r="C58" s="37">
        <v>0</v>
      </c>
    </row>
    <row r="59" spans="1:3" s="1" customFormat="1" ht="16.5" customHeight="1">
      <c r="A59" s="40">
        <v>21213</v>
      </c>
      <c r="B59" s="32" t="s">
        <v>595</v>
      </c>
      <c r="C59" s="33">
        <f>SUM(C60:C64)</f>
        <v>0</v>
      </c>
    </row>
    <row r="60" spans="1:3" s="1" customFormat="1" ht="16.5" customHeight="1">
      <c r="A60" s="40">
        <v>2121301</v>
      </c>
      <c r="B60" s="35" t="s">
        <v>596</v>
      </c>
      <c r="C60" s="37">
        <v>0</v>
      </c>
    </row>
    <row r="61" spans="1:3" s="1" customFormat="1" ht="16.5" customHeight="1">
      <c r="A61" s="40">
        <v>2121302</v>
      </c>
      <c r="B61" s="35" t="s">
        <v>597</v>
      </c>
      <c r="C61" s="37">
        <v>0</v>
      </c>
    </row>
    <row r="62" spans="1:3" s="1" customFormat="1" ht="16.5" customHeight="1">
      <c r="A62" s="40">
        <v>2121303</v>
      </c>
      <c r="B62" s="35" t="s">
        <v>598</v>
      </c>
      <c r="C62" s="37">
        <v>0</v>
      </c>
    </row>
    <row r="63" spans="1:3" s="1" customFormat="1" ht="16.5" customHeight="1">
      <c r="A63" s="40">
        <v>2121304</v>
      </c>
      <c r="B63" s="35" t="s">
        <v>599</v>
      </c>
      <c r="C63" s="37">
        <v>0</v>
      </c>
    </row>
    <row r="64" spans="1:3" s="1" customFormat="1" ht="16.5" customHeight="1">
      <c r="A64" s="40">
        <v>2121399</v>
      </c>
      <c r="B64" s="35" t="s">
        <v>600</v>
      </c>
      <c r="C64" s="37">
        <v>0</v>
      </c>
    </row>
    <row r="65" spans="1:3" s="1" customFormat="1" ht="16.5" customHeight="1">
      <c r="A65" s="40">
        <v>21214</v>
      </c>
      <c r="B65" s="32" t="s">
        <v>601</v>
      </c>
      <c r="C65" s="33">
        <f>SUM(C66:C68)</f>
        <v>0</v>
      </c>
    </row>
    <row r="66" spans="1:3" s="1" customFormat="1" ht="16.5" customHeight="1">
      <c r="A66" s="40">
        <v>2121401</v>
      </c>
      <c r="B66" s="35" t="s">
        <v>602</v>
      </c>
      <c r="C66" s="37">
        <v>0</v>
      </c>
    </row>
    <row r="67" spans="1:3" s="1" customFormat="1" ht="16.5" customHeight="1">
      <c r="A67" s="40">
        <v>2121402</v>
      </c>
      <c r="B67" s="35" t="s">
        <v>603</v>
      </c>
      <c r="C67" s="37">
        <v>0</v>
      </c>
    </row>
    <row r="68" spans="1:3" s="1" customFormat="1" ht="16.5" customHeight="1">
      <c r="A68" s="40">
        <v>2121499</v>
      </c>
      <c r="B68" s="35" t="s">
        <v>604</v>
      </c>
      <c r="C68" s="37">
        <v>0</v>
      </c>
    </row>
    <row r="69" spans="1:3" s="1" customFormat="1" ht="16.5" customHeight="1">
      <c r="A69" s="40">
        <v>213</v>
      </c>
      <c r="B69" s="32" t="s">
        <v>262</v>
      </c>
      <c r="C69" s="33">
        <f>SUM(C70,C75,C80)</f>
        <v>0</v>
      </c>
    </row>
    <row r="70" spans="1:3" s="1" customFormat="1" ht="16.5" customHeight="1">
      <c r="A70" s="40">
        <v>21366</v>
      </c>
      <c r="B70" s="32" t="s">
        <v>605</v>
      </c>
      <c r="C70" s="33">
        <f>SUM(C71:C74)</f>
        <v>0</v>
      </c>
    </row>
    <row r="71" spans="1:3" s="1" customFormat="1" ht="16.5" customHeight="1">
      <c r="A71" s="40">
        <v>2136601</v>
      </c>
      <c r="B71" s="35" t="s">
        <v>565</v>
      </c>
      <c r="C71" s="37">
        <v>0</v>
      </c>
    </row>
    <row r="72" spans="1:3" s="1" customFormat="1" ht="16.5" customHeight="1">
      <c r="A72" s="40">
        <v>2136602</v>
      </c>
      <c r="B72" s="35" t="s">
        <v>606</v>
      </c>
      <c r="C72" s="37">
        <v>0</v>
      </c>
    </row>
    <row r="73" spans="1:3" s="1" customFormat="1" ht="16.5" customHeight="1">
      <c r="A73" s="40">
        <v>2136603</v>
      </c>
      <c r="B73" s="35" t="s">
        <v>607</v>
      </c>
      <c r="C73" s="37">
        <v>0</v>
      </c>
    </row>
    <row r="74" spans="1:3" s="1" customFormat="1" ht="16.5" customHeight="1">
      <c r="A74" s="40">
        <v>2136699</v>
      </c>
      <c r="B74" s="35" t="s">
        <v>608</v>
      </c>
      <c r="C74" s="37">
        <v>0</v>
      </c>
    </row>
    <row r="75" spans="1:3" s="1" customFormat="1" ht="16.5" customHeight="1">
      <c r="A75" s="40">
        <v>21367</v>
      </c>
      <c r="B75" s="32" t="s">
        <v>609</v>
      </c>
      <c r="C75" s="33">
        <f>SUM(C76:C79)</f>
        <v>0</v>
      </c>
    </row>
    <row r="76" spans="1:3" s="1" customFormat="1" ht="16.5" customHeight="1">
      <c r="A76" s="40">
        <v>2136701</v>
      </c>
      <c r="B76" s="35" t="s">
        <v>565</v>
      </c>
      <c r="C76" s="37">
        <v>0</v>
      </c>
    </row>
    <row r="77" spans="1:3" s="1" customFormat="1" ht="16.5" customHeight="1">
      <c r="A77" s="40">
        <v>2136702</v>
      </c>
      <c r="B77" s="35" t="s">
        <v>606</v>
      </c>
      <c r="C77" s="37">
        <v>0</v>
      </c>
    </row>
    <row r="78" spans="1:3" s="1" customFormat="1" ht="16.5" customHeight="1">
      <c r="A78" s="40">
        <v>2136703</v>
      </c>
      <c r="B78" s="35" t="s">
        <v>610</v>
      </c>
      <c r="C78" s="37">
        <v>0</v>
      </c>
    </row>
    <row r="79" spans="1:3" s="1" customFormat="1" ht="16.5" customHeight="1">
      <c r="A79" s="40">
        <v>2136799</v>
      </c>
      <c r="B79" s="35" t="s">
        <v>611</v>
      </c>
      <c r="C79" s="37">
        <v>0</v>
      </c>
    </row>
    <row r="80" spans="1:3" s="1" customFormat="1" ht="16.5" customHeight="1">
      <c r="A80" s="40">
        <v>21369</v>
      </c>
      <c r="B80" s="32" t="s">
        <v>612</v>
      </c>
      <c r="C80" s="33">
        <f>SUM(C81:C84)</f>
        <v>0</v>
      </c>
    </row>
    <row r="81" spans="1:3" s="1" customFormat="1" ht="16.5" customHeight="1">
      <c r="A81" s="40">
        <v>2136901</v>
      </c>
      <c r="B81" s="35" t="s">
        <v>613</v>
      </c>
      <c r="C81" s="37">
        <v>0</v>
      </c>
    </row>
    <row r="82" spans="1:3" s="1" customFormat="1" ht="16.5" customHeight="1">
      <c r="A82" s="40">
        <v>2136902</v>
      </c>
      <c r="B82" s="35" t="s">
        <v>614</v>
      </c>
      <c r="C82" s="37">
        <v>0</v>
      </c>
    </row>
    <row r="83" spans="1:3" s="1" customFormat="1" ht="16.5" customHeight="1">
      <c r="A83" s="40">
        <v>2136903</v>
      </c>
      <c r="B83" s="35" t="s">
        <v>615</v>
      </c>
      <c r="C83" s="37">
        <v>0</v>
      </c>
    </row>
    <row r="84" spans="1:3" s="1" customFormat="1" ht="16.5" customHeight="1">
      <c r="A84" s="40">
        <v>2136999</v>
      </c>
      <c r="B84" s="35" t="s">
        <v>616</v>
      </c>
      <c r="C84" s="37">
        <v>0</v>
      </c>
    </row>
    <row r="85" spans="1:3" s="1" customFormat="1" ht="16.5" customHeight="1">
      <c r="A85" s="40">
        <v>214</v>
      </c>
      <c r="B85" s="32" t="s">
        <v>307</v>
      </c>
      <c r="C85" s="33">
        <f>SUM(C86,C91,C96,C101,C110,C117)</f>
        <v>0</v>
      </c>
    </row>
    <row r="86" spans="1:3" s="1" customFormat="1" ht="16.5" customHeight="1">
      <c r="A86" s="40">
        <v>21460</v>
      </c>
      <c r="B86" s="32" t="s">
        <v>617</v>
      </c>
      <c r="C86" s="33">
        <f>SUM(C87:C90)</f>
        <v>0</v>
      </c>
    </row>
    <row r="87" spans="1:3" s="1" customFormat="1" ht="16.5" customHeight="1">
      <c r="A87" s="40">
        <v>2146001</v>
      </c>
      <c r="B87" s="35" t="s">
        <v>618</v>
      </c>
      <c r="C87" s="37">
        <v>0</v>
      </c>
    </row>
    <row r="88" spans="1:3" s="1" customFormat="1" ht="16.5" customHeight="1">
      <c r="A88" s="40">
        <v>2146002</v>
      </c>
      <c r="B88" s="35" t="s">
        <v>619</v>
      </c>
      <c r="C88" s="37">
        <v>0</v>
      </c>
    </row>
    <row r="89" spans="1:3" s="1" customFormat="1" ht="16.5" customHeight="1">
      <c r="A89" s="40">
        <v>2146003</v>
      </c>
      <c r="B89" s="35" t="s">
        <v>620</v>
      </c>
      <c r="C89" s="37">
        <v>0</v>
      </c>
    </row>
    <row r="90" spans="1:3" s="1" customFormat="1" ht="16.5" customHeight="1">
      <c r="A90" s="40">
        <v>2146099</v>
      </c>
      <c r="B90" s="35" t="s">
        <v>621</v>
      </c>
      <c r="C90" s="37">
        <v>0</v>
      </c>
    </row>
    <row r="91" spans="1:3" s="1" customFormat="1" ht="16.5" customHeight="1">
      <c r="A91" s="40">
        <v>21462</v>
      </c>
      <c r="B91" s="32" t="s">
        <v>622</v>
      </c>
      <c r="C91" s="33">
        <f>SUM(C92:C95)</f>
        <v>0</v>
      </c>
    </row>
    <row r="92" spans="1:3" s="1" customFormat="1" ht="16.5" customHeight="1">
      <c r="A92" s="40">
        <v>2146201</v>
      </c>
      <c r="B92" s="35" t="s">
        <v>620</v>
      </c>
      <c r="C92" s="37">
        <v>0</v>
      </c>
    </row>
    <row r="93" spans="1:3" s="1" customFormat="1" ht="16.5" customHeight="1">
      <c r="A93" s="40">
        <v>2146202</v>
      </c>
      <c r="B93" s="35" t="s">
        <v>623</v>
      </c>
      <c r="C93" s="37">
        <v>0</v>
      </c>
    </row>
    <row r="94" spans="1:3" s="1" customFormat="1" ht="16.5" customHeight="1">
      <c r="A94" s="40">
        <v>2146203</v>
      </c>
      <c r="B94" s="35" t="s">
        <v>624</v>
      </c>
      <c r="C94" s="37">
        <v>0</v>
      </c>
    </row>
    <row r="95" spans="1:3" s="1" customFormat="1" ht="16.5" customHeight="1">
      <c r="A95" s="40">
        <v>2146299</v>
      </c>
      <c r="B95" s="35" t="s">
        <v>625</v>
      </c>
      <c r="C95" s="37">
        <v>0</v>
      </c>
    </row>
    <row r="96" spans="1:3" s="1" customFormat="1" ht="16.5" customHeight="1">
      <c r="A96" s="40">
        <v>21463</v>
      </c>
      <c r="B96" s="32" t="s">
        <v>626</v>
      </c>
      <c r="C96" s="33">
        <f>SUM(C97:C100)</f>
        <v>0</v>
      </c>
    </row>
    <row r="97" spans="1:3" s="1" customFormat="1" ht="16.5" customHeight="1">
      <c r="A97" s="40">
        <v>2146301</v>
      </c>
      <c r="B97" s="35" t="s">
        <v>627</v>
      </c>
      <c r="C97" s="37">
        <v>0</v>
      </c>
    </row>
    <row r="98" spans="1:3" s="1" customFormat="1" ht="16.5" customHeight="1">
      <c r="A98" s="40">
        <v>2146302</v>
      </c>
      <c r="B98" s="35" t="s">
        <v>628</v>
      </c>
      <c r="C98" s="37">
        <v>0</v>
      </c>
    </row>
    <row r="99" spans="1:3" s="1" customFormat="1" ht="16.5" customHeight="1">
      <c r="A99" s="40">
        <v>2146303</v>
      </c>
      <c r="B99" s="35" t="s">
        <v>629</v>
      </c>
      <c r="C99" s="37">
        <v>0</v>
      </c>
    </row>
    <row r="100" spans="1:3" s="1" customFormat="1" ht="16.5" customHeight="1">
      <c r="A100" s="40">
        <v>2146399</v>
      </c>
      <c r="B100" s="35" t="s">
        <v>630</v>
      </c>
      <c r="C100" s="37">
        <v>0</v>
      </c>
    </row>
    <row r="101" spans="1:3" s="1" customFormat="1" ht="16.5" customHeight="1">
      <c r="A101" s="40">
        <v>21464</v>
      </c>
      <c r="B101" s="32" t="s">
        <v>631</v>
      </c>
      <c r="C101" s="33">
        <f>SUM(C102:C109)</f>
        <v>0</v>
      </c>
    </row>
    <row r="102" spans="1:3" s="1" customFormat="1" ht="16.5" customHeight="1">
      <c r="A102" s="40">
        <v>2146401</v>
      </c>
      <c r="B102" s="35" t="s">
        <v>632</v>
      </c>
      <c r="C102" s="37">
        <v>0</v>
      </c>
    </row>
    <row r="103" spans="1:3" s="1" customFormat="1" ht="16.5" customHeight="1">
      <c r="A103" s="40">
        <v>2146402</v>
      </c>
      <c r="B103" s="35" t="s">
        <v>633</v>
      </c>
      <c r="C103" s="37">
        <v>0</v>
      </c>
    </row>
    <row r="104" spans="1:3" s="1" customFormat="1" ht="16.5" customHeight="1">
      <c r="A104" s="40">
        <v>2146403</v>
      </c>
      <c r="B104" s="35" t="s">
        <v>634</v>
      </c>
      <c r="C104" s="37">
        <v>0</v>
      </c>
    </row>
    <row r="105" spans="1:3" s="1" customFormat="1" ht="16.5" customHeight="1">
      <c r="A105" s="40">
        <v>2146404</v>
      </c>
      <c r="B105" s="35" t="s">
        <v>635</v>
      </c>
      <c r="C105" s="37">
        <v>0</v>
      </c>
    </row>
    <row r="106" spans="1:3" s="1" customFormat="1" ht="16.5" customHeight="1">
      <c r="A106" s="40">
        <v>2146405</v>
      </c>
      <c r="B106" s="35" t="s">
        <v>636</v>
      </c>
      <c r="C106" s="37">
        <v>0</v>
      </c>
    </row>
    <row r="107" spans="1:3" s="1" customFormat="1" ht="16.5" customHeight="1">
      <c r="A107" s="40">
        <v>2146406</v>
      </c>
      <c r="B107" s="35" t="s">
        <v>637</v>
      </c>
      <c r="C107" s="37">
        <v>0</v>
      </c>
    </row>
    <row r="108" spans="1:3" s="1" customFormat="1" ht="16.5" customHeight="1">
      <c r="A108" s="40">
        <v>2146407</v>
      </c>
      <c r="B108" s="35" t="s">
        <v>638</v>
      </c>
      <c r="C108" s="37">
        <v>0</v>
      </c>
    </row>
    <row r="109" spans="1:3" s="1" customFormat="1" ht="16.5" customHeight="1">
      <c r="A109" s="40">
        <v>2146499</v>
      </c>
      <c r="B109" s="35" t="s">
        <v>639</v>
      </c>
      <c r="C109" s="37">
        <v>0</v>
      </c>
    </row>
    <row r="110" spans="1:3" s="1" customFormat="1" ht="16.5" customHeight="1">
      <c r="A110" s="40">
        <v>21468</v>
      </c>
      <c r="B110" s="32" t="s">
        <v>640</v>
      </c>
      <c r="C110" s="33">
        <f>SUM(C111:C116)</f>
        <v>0</v>
      </c>
    </row>
    <row r="111" spans="1:3" s="1" customFormat="1" ht="16.5" customHeight="1">
      <c r="A111" s="40">
        <v>2146801</v>
      </c>
      <c r="B111" s="35" t="s">
        <v>641</v>
      </c>
      <c r="C111" s="37">
        <v>0</v>
      </c>
    </row>
    <row r="112" spans="1:3" s="1" customFormat="1" ht="16.5" customHeight="1">
      <c r="A112" s="40">
        <v>2146802</v>
      </c>
      <c r="B112" s="35" t="s">
        <v>642</v>
      </c>
      <c r="C112" s="37">
        <v>0</v>
      </c>
    </row>
    <row r="113" spans="1:3" s="1" customFormat="1" ht="16.5" customHeight="1">
      <c r="A113" s="40">
        <v>2146803</v>
      </c>
      <c r="B113" s="35" t="s">
        <v>643</v>
      </c>
      <c r="C113" s="37">
        <v>0</v>
      </c>
    </row>
    <row r="114" spans="1:3" s="1" customFormat="1" ht="16.5" customHeight="1">
      <c r="A114" s="40">
        <v>2146804</v>
      </c>
      <c r="B114" s="35" t="s">
        <v>644</v>
      </c>
      <c r="C114" s="37">
        <v>0</v>
      </c>
    </row>
    <row r="115" spans="1:3" s="1" customFormat="1" ht="16.5" customHeight="1">
      <c r="A115" s="40">
        <v>2146805</v>
      </c>
      <c r="B115" s="35" t="s">
        <v>645</v>
      </c>
      <c r="C115" s="37">
        <v>0</v>
      </c>
    </row>
    <row r="116" spans="1:3" s="1" customFormat="1" ht="16.5" customHeight="1">
      <c r="A116" s="40">
        <v>2146899</v>
      </c>
      <c r="B116" s="35" t="s">
        <v>646</v>
      </c>
      <c r="C116" s="37">
        <v>0</v>
      </c>
    </row>
    <row r="117" spans="1:3" s="1" customFormat="1" ht="16.5" customHeight="1">
      <c r="A117" s="40">
        <v>21469</v>
      </c>
      <c r="B117" s="32" t="s">
        <v>647</v>
      </c>
      <c r="C117" s="33">
        <f>SUM(C118:C125)</f>
        <v>0</v>
      </c>
    </row>
    <row r="118" spans="1:3" s="1" customFormat="1" ht="16.5" customHeight="1">
      <c r="A118" s="40">
        <v>2146901</v>
      </c>
      <c r="B118" s="35" t="s">
        <v>648</v>
      </c>
      <c r="C118" s="37">
        <v>0</v>
      </c>
    </row>
    <row r="119" spans="1:3" s="1" customFormat="1" ht="16.5" customHeight="1">
      <c r="A119" s="40">
        <v>2146902</v>
      </c>
      <c r="B119" s="35" t="s">
        <v>649</v>
      </c>
      <c r="C119" s="37">
        <v>0</v>
      </c>
    </row>
    <row r="120" spans="1:3" s="1" customFormat="1" ht="16.5" customHeight="1">
      <c r="A120" s="40">
        <v>2146903</v>
      </c>
      <c r="B120" s="35" t="s">
        <v>650</v>
      </c>
      <c r="C120" s="37">
        <v>0</v>
      </c>
    </row>
    <row r="121" spans="1:3" s="1" customFormat="1" ht="16.5" customHeight="1">
      <c r="A121" s="40">
        <v>2146904</v>
      </c>
      <c r="B121" s="35" t="s">
        <v>651</v>
      </c>
      <c r="C121" s="37">
        <v>0</v>
      </c>
    </row>
    <row r="122" spans="1:3" s="1" customFormat="1" ht="16.5" customHeight="1">
      <c r="A122" s="40">
        <v>2146906</v>
      </c>
      <c r="B122" s="35" t="s">
        <v>652</v>
      </c>
      <c r="C122" s="37">
        <v>0</v>
      </c>
    </row>
    <row r="123" spans="1:3" s="1" customFormat="1" ht="16.5" customHeight="1">
      <c r="A123" s="40">
        <v>2146907</v>
      </c>
      <c r="B123" s="35" t="s">
        <v>653</v>
      </c>
      <c r="C123" s="37">
        <v>0</v>
      </c>
    </row>
    <row r="124" spans="1:3" s="1" customFormat="1" ht="16.5" customHeight="1">
      <c r="A124" s="40">
        <v>2146908</v>
      </c>
      <c r="B124" s="35" t="s">
        <v>654</v>
      </c>
      <c r="C124" s="37">
        <v>0</v>
      </c>
    </row>
    <row r="125" spans="1:3" s="1" customFormat="1" ht="16.5" customHeight="1">
      <c r="A125" s="40">
        <v>2146999</v>
      </c>
      <c r="B125" s="35" t="s">
        <v>655</v>
      </c>
      <c r="C125" s="37">
        <v>0</v>
      </c>
    </row>
    <row r="126" spans="1:3" s="1" customFormat="1" ht="16.5" customHeight="1">
      <c r="A126" s="40">
        <v>215</v>
      </c>
      <c r="B126" s="32" t="s">
        <v>313</v>
      </c>
      <c r="C126" s="33">
        <f>C127</f>
        <v>0</v>
      </c>
    </row>
    <row r="127" spans="1:3" s="1" customFormat="1" ht="16.5" customHeight="1">
      <c r="A127" s="40">
        <v>21562</v>
      </c>
      <c r="B127" s="32" t="s">
        <v>656</v>
      </c>
      <c r="C127" s="33">
        <f>SUM(C128:C130)</f>
        <v>0</v>
      </c>
    </row>
    <row r="128" spans="1:3" s="1" customFormat="1" ht="16.5" customHeight="1">
      <c r="A128" s="40">
        <v>2156201</v>
      </c>
      <c r="B128" s="35" t="s">
        <v>657</v>
      </c>
      <c r="C128" s="37">
        <v>0</v>
      </c>
    </row>
    <row r="129" spans="1:3" s="1" customFormat="1" ht="16.5" customHeight="1">
      <c r="A129" s="40">
        <v>2156202</v>
      </c>
      <c r="B129" s="35" t="s">
        <v>658</v>
      </c>
      <c r="C129" s="37">
        <v>0</v>
      </c>
    </row>
    <row r="130" spans="1:3" s="1" customFormat="1" ht="16.5" customHeight="1">
      <c r="A130" s="40">
        <v>2156299</v>
      </c>
      <c r="B130" s="35" t="s">
        <v>659</v>
      </c>
      <c r="C130" s="37">
        <v>0</v>
      </c>
    </row>
    <row r="131" spans="1:3" s="1" customFormat="1" ht="16.5" customHeight="1">
      <c r="A131" s="40">
        <v>216</v>
      </c>
      <c r="B131" s="32" t="s">
        <v>321</v>
      </c>
      <c r="C131" s="33">
        <f>C132</f>
        <v>15</v>
      </c>
    </row>
    <row r="132" spans="1:3" s="1" customFormat="1" ht="16.5" customHeight="1">
      <c r="A132" s="40">
        <v>21660</v>
      </c>
      <c r="B132" s="32" t="s">
        <v>660</v>
      </c>
      <c r="C132" s="33">
        <f>SUM(C133:C137)</f>
        <v>15</v>
      </c>
    </row>
    <row r="133" spans="1:3" s="1" customFormat="1" ht="16.5" customHeight="1">
      <c r="A133" s="40">
        <v>2166001</v>
      </c>
      <c r="B133" s="35" t="s">
        <v>661</v>
      </c>
      <c r="C133" s="37">
        <v>0</v>
      </c>
    </row>
    <row r="134" spans="1:3" s="1" customFormat="1" ht="16.5" customHeight="1">
      <c r="A134" s="40">
        <v>2166002</v>
      </c>
      <c r="B134" s="35" t="s">
        <v>662</v>
      </c>
      <c r="C134" s="37">
        <v>0</v>
      </c>
    </row>
    <row r="135" spans="1:3" s="1" customFormat="1" ht="16.5" customHeight="1">
      <c r="A135" s="40">
        <v>2166003</v>
      </c>
      <c r="B135" s="35" t="s">
        <v>663</v>
      </c>
      <c r="C135" s="37">
        <v>0</v>
      </c>
    </row>
    <row r="136" spans="1:3" s="1" customFormat="1" ht="16.5" customHeight="1">
      <c r="A136" s="40">
        <v>2166004</v>
      </c>
      <c r="B136" s="35" t="s">
        <v>664</v>
      </c>
      <c r="C136" s="37">
        <v>15</v>
      </c>
    </row>
    <row r="137" spans="1:3" s="1" customFormat="1" ht="16.5" customHeight="1">
      <c r="A137" s="40">
        <v>2166099</v>
      </c>
      <c r="B137" s="35" t="s">
        <v>665</v>
      </c>
      <c r="C137" s="37">
        <v>0</v>
      </c>
    </row>
    <row r="138" spans="1:3" s="1" customFormat="1" ht="16.5" customHeight="1">
      <c r="A138" s="40">
        <v>217</v>
      </c>
      <c r="B138" s="32" t="s">
        <v>327</v>
      </c>
      <c r="C138" s="33">
        <f>C139</f>
        <v>0</v>
      </c>
    </row>
    <row r="139" spans="1:3" s="1" customFormat="1" ht="16.5" customHeight="1">
      <c r="A139" s="40">
        <v>21704</v>
      </c>
      <c r="B139" s="32" t="s">
        <v>666</v>
      </c>
      <c r="C139" s="33">
        <f>SUM(C140:C141)</f>
        <v>0</v>
      </c>
    </row>
    <row r="140" spans="1:3" s="1" customFormat="1" ht="16.5" customHeight="1">
      <c r="A140" s="40">
        <v>2170402</v>
      </c>
      <c r="B140" s="35" t="s">
        <v>667</v>
      </c>
      <c r="C140" s="37">
        <v>0</v>
      </c>
    </row>
    <row r="141" spans="1:3" s="1" customFormat="1" ht="16.5" customHeight="1">
      <c r="A141" s="40">
        <v>2170403</v>
      </c>
      <c r="B141" s="35" t="s">
        <v>668</v>
      </c>
      <c r="C141" s="37">
        <v>0</v>
      </c>
    </row>
    <row r="142" spans="1:3" s="1" customFormat="1" ht="16.5" customHeight="1">
      <c r="A142" s="40">
        <v>229</v>
      </c>
      <c r="B142" s="32" t="s">
        <v>339</v>
      </c>
      <c r="C142" s="33">
        <f>C143+C144+C153</f>
        <v>279</v>
      </c>
    </row>
    <row r="143" spans="1:3" s="1" customFormat="1" ht="16.5" customHeight="1">
      <c r="A143" s="40">
        <v>22904</v>
      </c>
      <c r="B143" s="32" t="s">
        <v>669</v>
      </c>
      <c r="C143" s="37">
        <v>0</v>
      </c>
    </row>
    <row r="144" spans="1:3" s="1" customFormat="1" ht="16.5" customHeight="1">
      <c r="A144" s="40">
        <v>22908</v>
      </c>
      <c r="B144" s="32" t="s">
        <v>670</v>
      </c>
      <c r="C144" s="33">
        <f>SUM(C145:C152)</f>
        <v>0</v>
      </c>
    </row>
    <row r="145" spans="1:3" s="1" customFormat="1" ht="16.5" customHeight="1">
      <c r="A145" s="40">
        <v>2290802</v>
      </c>
      <c r="B145" s="35" t="s">
        <v>671</v>
      </c>
      <c r="C145" s="37">
        <v>0</v>
      </c>
    </row>
    <row r="146" spans="1:3" s="1" customFormat="1" ht="16.5" customHeight="1">
      <c r="A146" s="40">
        <v>2290803</v>
      </c>
      <c r="B146" s="35" t="s">
        <v>672</v>
      </c>
      <c r="C146" s="37">
        <v>0</v>
      </c>
    </row>
    <row r="147" spans="1:3" s="1" customFormat="1" ht="16.5" customHeight="1">
      <c r="A147" s="40">
        <v>2290804</v>
      </c>
      <c r="B147" s="35" t="s">
        <v>673</v>
      </c>
      <c r="C147" s="37">
        <v>0</v>
      </c>
    </row>
    <row r="148" spans="1:3" s="1" customFormat="1" ht="16.5" customHeight="1">
      <c r="A148" s="40">
        <v>2290805</v>
      </c>
      <c r="B148" s="35" t="s">
        <v>674</v>
      </c>
      <c r="C148" s="37">
        <v>0</v>
      </c>
    </row>
    <row r="149" spans="1:3" s="1" customFormat="1" ht="16.5" customHeight="1">
      <c r="A149" s="40">
        <v>2290806</v>
      </c>
      <c r="B149" s="35" t="s">
        <v>675</v>
      </c>
      <c r="C149" s="37">
        <v>0</v>
      </c>
    </row>
    <row r="150" spans="1:3" s="1" customFormat="1" ht="16.5" customHeight="1">
      <c r="A150" s="40">
        <v>2290807</v>
      </c>
      <c r="B150" s="35" t="s">
        <v>676</v>
      </c>
      <c r="C150" s="37">
        <v>0</v>
      </c>
    </row>
    <row r="151" spans="1:3" s="1" customFormat="1" ht="16.5" customHeight="1">
      <c r="A151" s="40">
        <v>2290808</v>
      </c>
      <c r="B151" s="35" t="s">
        <v>677</v>
      </c>
      <c r="C151" s="37">
        <v>0</v>
      </c>
    </row>
    <row r="152" spans="1:3" s="1" customFormat="1" ht="16.5" customHeight="1">
      <c r="A152" s="40">
        <v>2290899</v>
      </c>
      <c r="B152" s="35" t="s">
        <v>678</v>
      </c>
      <c r="C152" s="37">
        <v>0</v>
      </c>
    </row>
    <row r="153" spans="1:3" s="1" customFormat="1" ht="16.5" customHeight="1">
      <c r="A153" s="40">
        <v>22960</v>
      </c>
      <c r="B153" s="32" t="s">
        <v>679</v>
      </c>
      <c r="C153" s="33">
        <f>SUM(C154:C164)</f>
        <v>279</v>
      </c>
    </row>
    <row r="154" spans="1:3" s="1" customFormat="1" ht="16.5" customHeight="1">
      <c r="A154" s="40">
        <v>2296001</v>
      </c>
      <c r="B154" s="35" t="s">
        <v>680</v>
      </c>
      <c r="C154" s="37">
        <v>0</v>
      </c>
    </row>
    <row r="155" spans="1:3" s="1" customFormat="1" ht="16.5" customHeight="1">
      <c r="A155" s="40">
        <v>2296002</v>
      </c>
      <c r="B155" s="35" t="s">
        <v>681</v>
      </c>
      <c r="C155" s="37">
        <v>265</v>
      </c>
    </row>
    <row r="156" spans="1:3" s="1" customFormat="1" ht="16.5" customHeight="1">
      <c r="A156" s="40">
        <v>2296003</v>
      </c>
      <c r="B156" s="35" t="s">
        <v>682</v>
      </c>
      <c r="C156" s="37">
        <v>0</v>
      </c>
    </row>
    <row r="157" spans="1:3" s="1" customFormat="1" ht="16.5" customHeight="1">
      <c r="A157" s="40">
        <v>2296004</v>
      </c>
      <c r="B157" s="35" t="s">
        <v>683</v>
      </c>
      <c r="C157" s="37">
        <v>0</v>
      </c>
    </row>
    <row r="158" spans="1:3" s="1" customFormat="1" ht="16.5" customHeight="1">
      <c r="A158" s="40">
        <v>2296005</v>
      </c>
      <c r="B158" s="35" t="s">
        <v>684</v>
      </c>
      <c r="C158" s="37">
        <v>0</v>
      </c>
    </row>
    <row r="159" spans="1:3" s="1" customFormat="1" ht="16.5" customHeight="1">
      <c r="A159" s="40">
        <v>2296006</v>
      </c>
      <c r="B159" s="35" t="s">
        <v>685</v>
      </c>
      <c r="C159" s="37">
        <v>13</v>
      </c>
    </row>
    <row r="160" spans="1:3" s="1" customFormat="1" ht="16.5" customHeight="1">
      <c r="A160" s="40">
        <v>2296010</v>
      </c>
      <c r="B160" s="35" t="s">
        <v>686</v>
      </c>
      <c r="C160" s="37">
        <v>0</v>
      </c>
    </row>
    <row r="161" spans="1:3" s="1" customFormat="1" ht="16.5" customHeight="1">
      <c r="A161" s="40">
        <v>2296011</v>
      </c>
      <c r="B161" s="35" t="s">
        <v>687</v>
      </c>
      <c r="C161" s="37">
        <v>0</v>
      </c>
    </row>
    <row r="162" spans="1:3" s="1" customFormat="1" ht="16.5" customHeight="1">
      <c r="A162" s="40">
        <v>2296012</v>
      </c>
      <c r="B162" s="35" t="s">
        <v>688</v>
      </c>
      <c r="C162" s="37">
        <v>0</v>
      </c>
    </row>
    <row r="163" spans="1:3" s="1" customFormat="1" ht="16.5" customHeight="1">
      <c r="A163" s="40">
        <v>2296013</v>
      </c>
      <c r="B163" s="35" t="s">
        <v>689</v>
      </c>
      <c r="C163" s="37">
        <v>1</v>
      </c>
    </row>
    <row r="164" spans="1:3" s="1" customFormat="1" ht="16.5" customHeight="1">
      <c r="A164" s="40">
        <v>2296099</v>
      </c>
      <c r="B164" s="35" t="s">
        <v>690</v>
      </c>
      <c r="C164" s="37">
        <v>0</v>
      </c>
    </row>
    <row r="165" spans="1:3" s="1" customFormat="1" ht="16.5" customHeight="1">
      <c r="A165" s="40">
        <v>232</v>
      </c>
      <c r="B165" s="32" t="s">
        <v>691</v>
      </c>
      <c r="C165" s="33">
        <f>C166</f>
        <v>0</v>
      </c>
    </row>
    <row r="166" spans="1:3" s="1" customFormat="1" ht="16.5" customHeight="1">
      <c r="A166" s="40">
        <v>23204</v>
      </c>
      <c r="B166" s="32" t="s">
        <v>692</v>
      </c>
      <c r="C166" s="33">
        <f>SUM(C167:C183)</f>
        <v>0</v>
      </c>
    </row>
    <row r="167" spans="1:3" s="1" customFormat="1" ht="16.5" customHeight="1">
      <c r="A167" s="40">
        <v>2320401</v>
      </c>
      <c r="B167" s="35" t="s">
        <v>693</v>
      </c>
      <c r="C167" s="37">
        <v>0</v>
      </c>
    </row>
    <row r="168" spans="1:3" s="1" customFormat="1" ht="16.5" customHeight="1">
      <c r="A168" s="40">
        <v>2320402</v>
      </c>
      <c r="B168" s="35" t="s">
        <v>694</v>
      </c>
      <c r="C168" s="37">
        <v>0</v>
      </c>
    </row>
    <row r="169" spans="1:3" s="1" customFormat="1" ht="16.5" customHeight="1">
      <c r="A169" s="40">
        <v>2320405</v>
      </c>
      <c r="B169" s="35" t="s">
        <v>695</v>
      </c>
      <c r="C169" s="37">
        <v>0</v>
      </c>
    </row>
    <row r="170" spans="1:3" s="1" customFormat="1" ht="17.25" customHeight="1">
      <c r="A170" s="40">
        <v>2320411</v>
      </c>
      <c r="B170" s="35" t="s">
        <v>696</v>
      </c>
      <c r="C170" s="37">
        <v>0</v>
      </c>
    </row>
    <row r="171" spans="1:3" s="1" customFormat="1" ht="17.25" customHeight="1">
      <c r="A171" s="40">
        <v>2320412</v>
      </c>
      <c r="B171" s="35" t="s">
        <v>697</v>
      </c>
      <c r="C171" s="37">
        <v>0</v>
      </c>
    </row>
    <row r="172" spans="1:3" s="1" customFormat="1" ht="17.25" customHeight="1">
      <c r="A172" s="40">
        <v>2320413</v>
      </c>
      <c r="B172" s="35" t="s">
        <v>698</v>
      </c>
      <c r="C172" s="37">
        <v>0</v>
      </c>
    </row>
    <row r="173" spans="1:3" s="1" customFormat="1" ht="17.25" customHeight="1">
      <c r="A173" s="40">
        <v>2320414</v>
      </c>
      <c r="B173" s="35" t="s">
        <v>699</v>
      </c>
      <c r="C173" s="37">
        <v>0</v>
      </c>
    </row>
    <row r="174" spans="1:3" s="1" customFormat="1" ht="17.25" customHeight="1">
      <c r="A174" s="40">
        <v>2320415</v>
      </c>
      <c r="B174" s="35" t="s">
        <v>700</v>
      </c>
      <c r="C174" s="37">
        <v>0</v>
      </c>
    </row>
    <row r="175" spans="1:3" s="1" customFormat="1" ht="17.25" customHeight="1">
      <c r="A175" s="40">
        <v>2320416</v>
      </c>
      <c r="B175" s="35" t="s">
        <v>701</v>
      </c>
      <c r="C175" s="37">
        <v>0</v>
      </c>
    </row>
    <row r="176" spans="1:3" s="1" customFormat="1" ht="17.25" customHeight="1">
      <c r="A176" s="40">
        <v>2320417</v>
      </c>
      <c r="B176" s="35" t="s">
        <v>702</v>
      </c>
      <c r="C176" s="37">
        <v>0</v>
      </c>
    </row>
    <row r="177" spans="1:3" s="1" customFormat="1" ht="17.25" customHeight="1">
      <c r="A177" s="40">
        <v>2320418</v>
      </c>
      <c r="B177" s="35" t="s">
        <v>703</v>
      </c>
      <c r="C177" s="37">
        <v>0</v>
      </c>
    </row>
    <row r="178" spans="1:3" s="1" customFormat="1" ht="17.25" customHeight="1">
      <c r="A178" s="40">
        <v>2320419</v>
      </c>
      <c r="B178" s="35" t="s">
        <v>704</v>
      </c>
      <c r="C178" s="37">
        <v>0</v>
      </c>
    </row>
    <row r="179" spans="1:3" s="1" customFormat="1" ht="17.25" customHeight="1">
      <c r="A179" s="40">
        <v>2320420</v>
      </c>
      <c r="B179" s="35" t="s">
        <v>705</v>
      </c>
      <c r="C179" s="37">
        <v>0</v>
      </c>
    </row>
    <row r="180" spans="1:3" s="1" customFormat="1" ht="17.25" customHeight="1">
      <c r="A180" s="40">
        <v>2320431</v>
      </c>
      <c r="B180" s="35" t="s">
        <v>706</v>
      </c>
      <c r="C180" s="37">
        <v>0</v>
      </c>
    </row>
    <row r="181" spans="1:3" s="1" customFormat="1" ht="16.5" customHeight="1">
      <c r="A181" s="40">
        <v>2320432</v>
      </c>
      <c r="B181" s="35" t="s">
        <v>707</v>
      </c>
      <c r="C181" s="37">
        <v>0</v>
      </c>
    </row>
    <row r="182" spans="1:3" s="1" customFormat="1" ht="16.5" customHeight="1">
      <c r="A182" s="40">
        <v>2320498</v>
      </c>
      <c r="B182" s="35" t="s">
        <v>708</v>
      </c>
      <c r="C182" s="37">
        <v>0</v>
      </c>
    </row>
    <row r="183" spans="1:3" s="1" customFormat="1" ht="16.5" customHeight="1">
      <c r="A183" s="40">
        <v>2320499</v>
      </c>
      <c r="B183" s="35" t="s">
        <v>709</v>
      </c>
      <c r="C183" s="37">
        <v>0</v>
      </c>
    </row>
    <row r="184" spans="1:3" s="1" customFormat="1" ht="16.5" customHeight="1">
      <c r="A184" s="40">
        <v>233</v>
      </c>
      <c r="B184" s="32" t="s">
        <v>710</v>
      </c>
      <c r="C184" s="33">
        <f>C185</f>
        <v>0</v>
      </c>
    </row>
    <row r="185" spans="1:3" s="1" customFormat="1" ht="16.5" customHeight="1">
      <c r="A185" s="40">
        <v>23304</v>
      </c>
      <c r="B185" s="32" t="s">
        <v>711</v>
      </c>
      <c r="C185" s="33">
        <f>SUM(C186:C202)</f>
        <v>0</v>
      </c>
    </row>
    <row r="186" spans="1:3" s="1" customFormat="1" ht="16.5" customHeight="1">
      <c r="A186" s="40">
        <v>2330401</v>
      </c>
      <c r="B186" s="35" t="s">
        <v>712</v>
      </c>
      <c r="C186" s="37">
        <v>0</v>
      </c>
    </row>
    <row r="187" spans="1:3" s="1" customFormat="1" ht="16.5" customHeight="1">
      <c r="A187" s="40">
        <v>2330402</v>
      </c>
      <c r="B187" s="35" t="s">
        <v>713</v>
      </c>
      <c r="C187" s="37">
        <v>0</v>
      </c>
    </row>
    <row r="188" spans="1:3" s="1" customFormat="1" ht="16.5" customHeight="1">
      <c r="A188" s="40">
        <v>2330405</v>
      </c>
      <c r="B188" s="35" t="s">
        <v>714</v>
      </c>
      <c r="C188" s="37">
        <v>0</v>
      </c>
    </row>
    <row r="189" spans="1:3" s="1" customFormat="1" ht="16.5" customHeight="1">
      <c r="A189" s="40">
        <v>2330411</v>
      </c>
      <c r="B189" s="35" t="s">
        <v>715</v>
      </c>
      <c r="C189" s="37">
        <v>0</v>
      </c>
    </row>
    <row r="190" spans="1:3" s="1" customFormat="1" ht="16.5" customHeight="1">
      <c r="A190" s="40">
        <v>2330412</v>
      </c>
      <c r="B190" s="35" t="s">
        <v>716</v>
      </c>
      <c r="C190" s="37">
        <v>0</v>
      </c>
    </row>
    <row r="191" spans="1:3" s="1" customFormat="1" ht="16.5" customHeight="1">
      <c r="A191" s="40">
        <v>2330413</v>
      </c>
      <c r="B191" s="35" t="s">
        <v>717</v>
      </c>
      <c r="C191" s="37">
        <v>0</v>
      </c>
    </row>
    <row r="192" spans="1:3" s="1" customFormat="1" ht="16.5" customHeight="1">
      <c r="A192" s="40">
        <v>2330414</v>
      </c>
      <c r="B192" s="35" t="s">
        <v>718</v>
      </c>
      <c r="C192" s="37">
        <v>0</v>
      </c>
    </row>
    <row r="193" spans="1:3" s="1" customFormat="1" ht="16.5" customHeight="1">
      <c r="A193" s="40">
        <v>2330415</v>
      </c>
      <c r="B193" s="35" t="s">
        <v>719</v>
      </c>
      <c r="C193" s="37">
        <v>0</v>
      </c>
    </row>
    <row r="194" spans="1:3" s="1" customFormat="1" ht="16.5" customHeight="1">
      <c r="A194" s="40">
        <v>2330416</v>
      </c>
      <c r="B194" s="35" t="s">
        <v>720</v>
      </c>
      <c r="C194" s="37">
        <v>0</v>
      </c>
    </row>
    <row r="195" spans="1:3" s="1" customFormat="1" ht="16.5" customHeight="1">
      <c r="A195" s="40">
        <v>2330417</v>
      </c>
      <c r="B195" s="35" t="s">
        <v>721</v>
      </c>
      <c r="C195" s="37">
        <v>0</v>
      </c>
    </row>
    <row r="196" spans="1:3" s="1" customFormat="1" ht="16.5" customHeight="1">
      <c r="A196" s="40">
        <v>2330418</v>
      </c>
      <c r="B196" s="35" t="s">
        <v>722</v>
      </c>
      <c r="C196" s="37">
        <v>0</v>
      </c>
    </row>
    <row r="197" spans="1:3" s="1" customFormat="1" ht="16.5" customHeight="1">
      <c r="A197" s="40">
        <v>2330419</v>
      </c>
      <c r="B197" s="35" t="s">
        <v>723</v>
      </c>
      <c r="C197" s="37">
        <v>0</v>
      </c>
    </row>
    <row r="198" spans="1:3" s="1" customFormat="1" ht="16.5" customHeight="1">
      <c r="A198" s="40">
        <v>2330420</v>
      </c>
      <c r="B198" s="35" t="s">
        <v>724</v>
      </c>
      <c r="C198" s="37">
        <v>0</v>
      </c>
    </row>
    <row r="199" spans="1:3" s="1" customFormat="1" ht="16.5" customHeight="1">
      <c r="A199" s="40">
        <v>2330431</v>
      </c>
      <c r="B199" s="35" t="s">
        <v>725</v>
      </c>
      <c r="C199" s="37">
        <v>0</v>
      </c>
    </row>
    <row r="200" spans="1:3" s="1" customFormat="1" ht="16.5" customHeight="1">
      <c r="A200" s="40">
        <v>2330432</v>
      </c>
      <c r="B200" s="35" t="s">
        <v>726</v>
      </c>
      <c r="C200" s="37">
        <v>0</v>
      </c>
    </row>
    <row r="201" spans="1:3" s="1" customFormat="1" ht="16.5" customHeight="1">
      <c r="A201" s="40">
        <v>2330498</v>
      </c>
      <c r="B201" s="35" t="s">
        <v>727</v>
      </c>
      <c r="C201" s="37">
        <v>0</v>
      </c>
    </row>
    <row r="202" spans="1:3" s="1" customFormat="1" ht="16.5" customHeight="1">
      <c r="A202" s="40">
        <v>2330499</v>
      </c>
      <c r="B202" s="35" t="s">
        <v>728</v>
      </c>
      <c r="C202" s="37">
        <v>0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F15" sqref="F15"/>
    </sheetView>
  </sheetViews>
  <sheetFormatPr defaultColWidth="12.1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25" style="1" customWidth="1"/>
  </cols>
  <sheetData>
    <row r="1" spans="1:4" s="1" customFormat="1" ht="33.75" customHeight="1">
      <c r="A1" s="28" t="s">
        <v>729</v>
      </c>
      <c r="B1" s="28"/>
      <c r="C1" s="28"/>
      <c r="D1" s="28"/>
    </row>
    <row r="2" spans="1:4" s="1" customFormat="1" ht="16.5" customHeight="1">
      <c r="A2" s="29"/>
      <c r="B2" s="29"/>
      <c r="C2" s="29"/>
      <c r="D2" s="29"/>
    </row>
    <row r="3" spans="1:4" s="1" customFormat="1" ht="16.5" customHeight="1">
      <c r="A3" s="29" t="s">
        <v>406</v>
      </c>
      <c r="B3" s="29"/>
      <c r="C3" s="29"/>
      <c r="D3" s="29"/>
    </row>
    <row r="4" spans="1:4" s="1" customFormat="1" ht="16.5" customHeight="1">
      <c r="A4" s="30" t="s">
        <v>482</v>
      </c>
      <c r="B4" s="30" t="s">
        <v>106</v>
      </c>
      <c r="C4" s="30" t="s">
        <v>482</v>
      </c>
      <c r="D4" s="30" t="s">
        <v>106</v>
      </c>
    </row>
    <row r="5" spans="1:4" s="1" customFormat="1" ht="16.5" customHeight="1">
      <c r="A5" s="35" t="s">
        <v>492</v>
      </c>
      <c r="B5" s="33">
        <v>0</v>
      </c>
      <c r="C5" s="35" t="s">
        <v>550</v>
      </c>
      <c r="D5" s="33">
        <v>4548</v>
      </c>
    </row>
    <row r="6" spans="1:4" s="1" customFormat="1" ht="16.5" customHeight="1">
      <c r="A6" s="35" t="s">
        <v>730</v>
      </c>
      <c r="B6" s="34">
        <v>4548</v>
      </c>
      <c r="C6" s="35" t="s">
        <v>731</v>
      </c>
      <c r="D6" s="34">
        <v>0</v>
      </c>
    </row>
    <row r="7" spans="1:4" s="1" customFormat="1" ht="16.5" customHeight="1">
      <c r="A7" s="35" t="s">
        <v>732</v>
      </c>
      <c r="B7" s="34">
        <v>0</v>
      </c>
      <c r="C7" s="35" t="s">
        <v>733</v>
      </c>
      <c r="D7" s="34">
        <v>0</v>
      </c>
    </row>
    <row r="8" spans="1:4" s="1" customFormat="1" ht="16.5" customHeight="1">
      <c r="A8" s="35" t="s">
        <v>734</v>
      </c>
      <c r="B8" s="36">
        <v>0</v>
      </c>
      <c r="C8" s="35"/>
      <c r="D8" s="38"/>
    </row>
    <row r="9" spans="1:4" s="1" customFormat="1" ht="16.5" customHeight="1">
      <c r="A9" s="35" t="s">
        <v>735</v>
      </c>
      <c r="B9" s="36">
        <v>0</v>
      </c>
      <c r="C9" s="35"/>
      <c r="D9" s="38"/>
    </row>
    <row r="10" spans="1:4" s="1" customFormat="1" ht="16.5" customHeight="1">
      <c r="A10" s="35" t="s">
        <v>736</v>
      </c>
      <c r="B10" s="33">
        <v>0</v>
      </c>
      <c r="C10" s="35" t="s">
        <v>737</v>
      </c>
      <c r="D10" s="37">
        <v>0</v>
      </c>
    </row>
    <row r="11" spans="1:4" s="1" customFormat="1" ht="16.5" customHeight="1">
      <c r="A11" s="35" t="s">
        <v>738</v>
      </c>
      <c r="B11" s="37">
        <v>0</v>
      </c>
      <c r="C11" s="35"/>
      <c r="D11" s="38"/>
    </row>
    <row r="12" spans="1:4" s="1" customFormat="1" ht="16.5" customHeight="1">
      <c r="A12" s="35" t="s">
        <v>739</v>
      </c>
      <c r="B12" s="37">
        <v>0</v>
      </c>
      <c r="C12" s="35"/>
      <c r="D12" s="38"/>
    </row>
    <row r="13" spans="1:4" s="1" customFormat="1" ht="16.5" customHeight="1">
      <c r="A13" s="35" t="s">
        <v>740</v>
      </c>
      <c r="B13" s="37">
        <v>0</v>
      </c>
      <c r="C13" s="35"/>
      <c r="D13" s="38"/>
    </row>
    <row r="14" spans="1:4" s="1" customFormat="1" ht="16.5" customHeight="1">
      <c r="A14" s="35" t="s">
        <v>741</v>
      </c>
      <c r="B14" s="33">
        <v>0</v>
      </c>
      <c r="C14" s="35" t="s">
        <v>742</v>
      </c>
      <c r="D14" s="33">
        <v>0</v>
      </c>
    </row>
    <row r="15" spans="1:4" s="1" customFormat="1" ht="16.5" customHeight="1">
      <c r="A15" s="35" t="s">
        <v>743</v>
      </c>
      <c r="B15" s="33">
        <v>0</v>
      </c>
      <c r="C15" s="35" t="s">
        <v>744</v>
      </c>
      <c r="D15" s="37">
        <v>0</v>
      </c>
    </row>
    <row r="16" spans="1:4" s="1" customFormat="1" ht="16.5" customHeight="1">
      <c r="A16" s="35" t="s">
        <v>745</v>
      </c>
      <c r="B16" s="37">
        <v>0</v>
      </c>
      <c r="C16" s="35"/>
      <c r="D16" s="38"/>
    </row>
    <row r="17" spans="1:4" s="1" customFormat="1" ht="16.5" customHeight="1">
      <c r="A17" s="35" t="s">
        <v>746</v>
      </c>
      <c r="B17" s="33">
        <v>0</v>
      </c>
      <c r="C17" s="35" t="s">
        <v>747</v>
      </c>
      <c r="D17" s="34">
        <v>0</v>
      </c>
    </row>
    <row r="18" spans="1:4" s="1" customFormat="1" ht="16.5" customHeight="1">
      <c r="A18" s="35" t="s">
        <v>748</v>
      </c>
      <c r="B18" s="34">
        <v>0</v>
      </c>
      <c r="C18" s="35"/>
      <c r="D18" s="38"/>
    </row>
    <row r="19" spans="1:4" s="1" customFormat="1" ht="16.5" customHeight="1">
      <c r="A19" s="35" t="s">
        <v>749</v>
      </c>
      <c r="B19" s="34">
        <v>0</v>
      </c>
      <c r="C19" s="35" t="s">
        <v>750</v>
      </c>
      <c r="D19" s="34">
        <v>0</v>
      </c>
    </row>
    <row r="20" spans="1:4" s="1" customFormat="1" ht="16.5" customHeight="1">
      <c r="A20" s="35" t="s">
        <v>751</v>
      </c>
      <c r="B20" s="34">
        <v>0</v>
      </c>
      <c r="C20" s="35" t="s">
        <v>752</v>
      </c>
      <c r="D20" s="34">
        <v>0</v>
      </c>
    </row>
    <row r="21" spans="1:4" s="1" customFormat="1" ht="16.5" customHeight="1">
      <c r="A21" s="35"/>
      <c r="B21" s="38"/>
      <c r="C21" s="35" t="s">
        <v>753</v>
      </c>
      <c r="D21" s="33">
        <v>0</v>
      </c>
    </row>
    <row r="22" spans="1:4" s="1" customFormat="1" ht="16.5" customHeight="1">
      <c r="A22" s="35"/>
      <c r="B22" s="38"/>
      <c r="C22" s="35" t="s">
        <v>754</v>
      </c>
      <c r="D22" s="33">
        <v>0</v>
      </c>
    </row>
    <row r="23" spans="1:4" s="1" customFormat="1" ht="16.5" customHeight="1">
      <c r="A23" s="30" t="s">
        <v>755</v>
      </c>
      <c r="B23" s="33">
        <v>4548</v>
      </c>
      <c r="C23" s="30" t="s">
        <v>756</v>
      </c>
      <c r="D23" s="33">
        <v>4548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56.50390625" style="0" customWidth="1"/>
    <col min="2" max="2" width="45.25390625" style="0" customWidth="1"/>
  </cols>
  <sheetData>
    <row r="1" spans="1:2" ht="54.75" customHeight="1">
      <c r="A1" s="28" t="s">
        <v>757</v>
      </c>
      <c r="B1" s="28"/>
    </row>
    <row r="2" spans="1:2" s="42" customFormat="1" ht="15" customHeight="1">
      <c r="A2" s="43"/>
      <c r="B2" s="44" t="s">
        <v>758</v>
      </c>
    </row>
    <row r="3" spans="1:2" s="42" customFormat="1" ht="28.5" customHeight="1">
      <c r="A3" s="45" t="s">
        <v>482</v>
      </c>
      <c r="B3" s="45" t="s">
        <v>106</v>
      </c>
    </row>
    <row r="4" spans="1:2" ht="28.5" customHeight="1">
      <c r="A4" s="26" t="s">
        <v>483</v>
      </c>
      <c r="B4" s="26"/>
    </row>
    <row r="5" spans="1:2" ht="28.5" customHeight="1">
      <c r="A5" s="26" t="s">
        <v>759</v>
      </c>
      <c r="B5" s="26"/>
    </row>
    <row r="6" spans="1:2" ht="28.5" customHeight="1">
      <c r="A6" s="26" t="s">
        <v>485</v>
      </c>
      <c r="B6" s="26"/>
    </row>
    <row r="7" spans="1:2" ht="28.5" customHeight="1">
      <c r="A7" s="26" t="s">
        <v>759</v>
      </c>
      <c r="B7" s="26"/>
    </row>
    <row r="8" spans="1:2" ht="28.5" customHeight="1">
      <c r="A8" s="26" t="s">
        <v>486</v>
      </c>
      <c r="B8" s="26"/>
    </row>
    <row r="9" spans="1:2" ht="28.5" customHeight="1">
      <c r="A9" s="26" t="s">
        <v>759</v>
      </c>
      <c r="B9" s="26"/>
    </row>
    <row r="10" spans="1:2" ht="28.5" customHeight="1">
      <c r="A10" s="26" t="s">
        <v>487</v>
      </c>
      <c r="B10" s="26"/>
    </row>
    <row r="11" spans="1:2" ht="28.5" customHeight="1">
      <c r="A11" s="26" t="s">
        <v>759</v>
      </c>
      <c r="B11" s="26"/>
    </row>
    <row r="12" spans="1:2" ht="28.5" customHeight="1">
      <c r="A12" s="46" t="s">
        <v>488</v>
      </c>
      <c r="B12" s="46"/>
    </row>
    <row r="13" spans="1:2" ht="28.5" customHeight="1">
      <c r="A13" s="26" t="s">
        <v>759</v>
      </c>
      <c r="B13" s="26"/>
    </row>
    <row r="15" ht="14.25">
      <c r="A15" s="47" t="s">
        <v>760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selection activeCell="C62" sqref="C62"/>
    </sheetView>
  </sheetViews>
  <sheetFormatPr defaultColWidth="12.125" defaultRowHeight="16.5" customHeight="1"/>
  <cols>
    <col min="1" max="1" width="12.125" style="1" customWidth="1"/>
    <col min="2" max="2" width="80.375" style="1" customWidth="1"/>
    <col min="3" max="5" width="16.50390625" style="1" customWidth="1"/>
    <col min="6" max="251" width="12.125" style="1" customWidth="1"/>
  </cols>
  <sheetData>
    <row r="1" spans="1:5" s="1" customFormat="1" ht="33.75" customHeight="1">
      <c r="A1" s="28" t="s">
        <v>761</v>
      </c>
      <c r="B1" s="28"/>
      <c r="C1" s="28"/>
      <c r="D1" s="28"/>
      <c r="E1" s="28"/>
    </row>
    <row r="2" spans="1:5" s="1" customFormat="1" ht="16.5" customHeight="1">
      <c r="A2" s="29"/>
      <c r="B2" s="29"/>
      <c r="C2" s="29"/>
      <c r="D2" s="29"/>
      <c r="E2" s="29"/>
    </row>
    <row r="3" spans="1:5" s="1" customFormat="1" ht="16.5" customHeight="1">
      <c r="A3" s="29" t="s">
        <v>406</v>
      </c>
      <c r="B3" s="29"/>
      <c r="C3" s="29"/>
      <c r="D3" s="29"/>
      <c r="E3" s="29"/>
    </row>
    <row r="4" spans="1:5" s="1" customFormat="1" ht="16.5" customHeight="1">
      <c r="A4" s="30" t="s">
        <v>104</v>
      </c>
      <c r="B4" s="30" t="s">
        <v>43</v>
      </c>
      <c r="C4" s="30" t="s">
        <v>762</v>
      </c>
      <c r="D4" s="30" t="s">
        <v>763</v>
      </c>
      <c r="E4" s="30" t="s">
        <v>106</v>
      </c>
    </row>
    <row r="5" spans="1:5" s="1" customFormat="1" ht="16.5" customHeight="1">
      <c r="A5" s="30"/>
      <c r="B5" s="30" t="s">
        <v>764</v>
      </c>
      <c r="C5" s="33">
        <v>0</v>
      </c>
      <c r="D5" s="33">
        <v>0</v>
      </c>
      <c r="E5" s="33">
        <v>0</v>
      </c>
    </row>
    <row r="6" spans="1:5" s="1" customFormat="1" ht="16.5" customHeight="1">
      <c r="A6" s="40">
        <v>103</v>
      </c>
      <c r="B6" s="32" t="s">
        <v>765</v>
      </c>
      <c r="C6" s="33">
        <v>0</v>
      </c>
      <c r="D6" s="33">
        <v>0</v>
      </c>
      <c r="E6" s="33">
        <v>0</v>
      </c>
    </row>
    <row r="7" spans="1:5" s="1" customFormat="1" ht="16.5" customHeight="1">
      <c r="A7" s="40">
        <v>10306</v>
      </c>
      <c r="B7" s="32" t="s">
        <v>766</v>
      </c>
      <c r="C7" s="33">
        <v>0</v>
      </c>
      <c r="D7" s="33">
        <v>0</v>
      </c>
      <c r="E7" s="33">
        <v>0</v>
      </c>
    </row>
    <row r="8" spans="1:5" s="1" customFormat="1" ht="16.5" customHeight="1">
      <c r="A8" s="40">
        <v>1030601</v>
      </c>
      <c r="B8" s="32" t="s">
        <v>767</v>
      </c>
      <c r="C8" s="33">
        <v>0</v>
      </c>
      <c r="D8" s="33">
        <v>0</v>
      </c>
      <c r="E8" s="33">
        <v>0</v>
      </c>
    </row>
    <row r="9" spans="1:5" s="1" customFormat="1" ht="16.5" customHeight="1">
      <c r="A9" s="40">
        <v>103060103</v>
      </c>
      <c r="B9" s="35" t="s">
        <v>768</v>
      </c>
      <c r="C9" s="34">
        <v>0</v>
      </c>
      <c r="D9" s="34">
        <v>0</v>
      </c>
      <c r="E9" s="37">
        <v>0</v>
      </c>
    </row>
    <row r="10" spans="1:5" s="1" customFormat="1" ht="16.5" customHeight="1">
      <c r="A10" s="40">
        <v>103060104</v>
      </c>
      <c r="B10" s="35" t="s">
        <v>769</v>
      </c>
      <c r="C10" s="34">
        <v>0</v>
      </c>
      <c r="D10" s="34">
        <v>0</v>
      </c>
      <c r="E10" s="37">
        <v>0</v>
      </c>
    </row>
    <row r="11" spans="1:5" s="1" customFormat="1" ht="16.5" customHeight="1">
      <c r="A11" s="40">
        <v>103060105</v>
      </c>
      <c r="B11" s="35" t="s">
        <v>770</v>
      </c>
      <c r="C11" s="34">
        <v>0</v>
      </c>
      <c r="D11" s="34">
        <v>0</v>
      </c>
      <c r="E11" s="37">
        <v>0</v>
      </c>
    </row>
    <row r="12" spans="1:5" s="1" customFormat="1" ht="16.5" customHeight="1">
      <c r="A12" s="40">
        <v>103060106</v>
      </c>
      <c r="B12" s="35" t="s">
        <v>771</v>
      </c>
      <c r="C12" s="34">
        <v>0</v>
      </c>
      <c r="D12" s="34">
        <v>0</v>
      </c>
      <c r="E12" s="37">
        <v>0</v>
      </c>
    </row>
    <row r="13" spans="1:5" s="1" customFormat="1" ht="16.5" customHeight="1">
      <c r="A13" s="40">
        <v>103060107</v>
      </c>
      <c r="B13" s="35" t="s">
        <v>772</v>
      </c>
      <c r="C13" s="34">
        <v>0</v>
      </c>
      <c r="D13" s="34">
        <v>0</v>
      </c>
      <c r="E13" s="37">
        <v>0</v>
      </c>
    </row>
    <row r="14" spans="1:5" s="1" customFormat="1" ht="16.5" customHeight="1">
      <c r="A14" s="40">
        <v>103060108</v>
      </c>
      <c r="B14" s="35" t="s">
        <v>773</v>
      </c>
      <c r="C14" s="34">
        <v>0</v>
      </c>
      <c r="D14" s="34">
        <v>0</v>
      </c>
      <c r="E14" s="37">
        <v>0</v>
      </c>
    </row>
    <row r="15" spans="1:5" s="1" customFormat="1" ht="16.5" customHeight="1">
      <c r="A15" s="40">
        <v>103060109</v>
      </c>
      <c r="B15" s="35" t="s">
        <v>774</v>
      </c>
      <c r="C15" s="34">
        <v>0</v>
      </c>
      <c r="D15" s="34">
        <v>0</v>
      </c>
      <c r="E15" s="37">
        <v>0</v>
      </c>
    </row>
    <row r="16" spans="1:5" s="1" customFormat="1" ht="16.5" customHeight="1">
      <c r="A16" s="40">
        <v>103060112</v>
      </c>
      <c r="B16" s="35" t="s">
        <v>775</v>
      </c>
      <c r="C16" s="34">
        <v>0</v>
      </c>
      <c r="D16" s="34">
        <v>0</v>
      </c>
      <c r="E16" s="37">
        <v>0</v>
      </c>
    </row>
    <row r="17" spans="1:5" s="1" customFormat="1" ht="16.5" customHeight="1">
      <c r="A17" s="40">
        <v>103060113</v>
      </c>
      <c r="B17" s="35" t="s">
        <v>776</v>
      </c>
      <c r="C17" s="34">
        <v>0</v>
      </c>
      <c r="D17" s="34">
        <v>0</v>
      </c>
      <c r="E17" s="37">
        <v>0</v>
      </c>
    </row>
    <row r="18" spans="1:5" s="1" customFormat="1" ht="16.5" customHeight="1">
      <c r="A18" s="40">
        <v>103060114</v>
      </c>
      <c r="B18" s="35" t="s">
        <v>777</v>
      </c>
      <c r="C18" s="34">
        <v>0</v>
      </c>
      <c r="D18" s="34">
        <v>0</v>
      </c>
      <c r="E18" s="37">
        <v>0</v>
      </c>
    </row>
    <row r="19" spans="1:5" s="1" customFormat="1" ht="16.5" customHeight="1">
      <c r="A19" s="40">
        <v>103060115</v>
      </c>
      <c r="B19" s="35" t="s">
        <v>778</v>
      </c>
      <c r="C19" s="34">
        <v>0</v>
      </c>
      <c r="D19" s="34">
        <v>0</v>
      </c>
      <c r="E19" s="37">
        <v>0</v>
      </c>
    </row>
    <row r="20" spans="1:5" s="1" customFormat="1" ht="16.5" customHeight="1">
      <c r="A20" s="40">
        <v>103060116</v>
      </c>
      <c r="B20" s="35" t="s">
        <v>779</v>
      </c>
      <c r="C20" s="34">
        <v>0</v>
      </c>
      <c r="D20" s="34">
        <v>0</v>
      </c>
      <c r="E20" s="37">
        <v>0</v>
      </c>
    </row>
    <row r="21" spans="1:5" s="1" customFormat="1" ht="16.5" customHeight="1">
      <c r="A21" s="40">
        <v>103060117</v>
      </c>
      <c r="B21" s="35" t="s">
        <v>780</v>
      </c>
      <c r="C21" s="34">
        <v>0</v>
      </c>
      <c r="D21" s="34">
        <v>0</v>
      </c>
      <c r="E21" s="37">
        <v>0</v>
      </c>
    </row>
    <row r="22" spans="1:5" s="1" customFormat="1" ht="16.5" customHeight="1">
      <c r="A22" s="40">
        <v>103060118</v>
      </c>
      <c r="B22" s="35" t="s">
        <v>781</v>
      </c>
      <c r="C22" s="34">
        <v>0</v>
      </c>
      <c r="D22" s="34">
        <v>0</v>
      </c>
      <c r="E22" s="37">
        <v>0</v>
      </c>
    </row>
    <row r="23" spans="1:5" s="1" customFormat="1" ht="16.5" customHeight="1">
      <c r="A23" s="40">
        <v>103060119</v>
      </c>
      <c r="B23" s="35" t="s">
        <v>782</v>
      </c>
      <c r="C23" s="34">
        <v>0</v>
      </c>
      <c r="D23" s="34">
        <v>0</v>
      </c>
      <c r="E23" s="37">
        <v>0</v>
      </c>
    </row>
    <row r="24" spans="1:5" s="1" customFormat="1" ht="16.5" customHeight="1">
      <c r="A24" s="40">
        <v>103060120</v>
      </c>
      <c r="B24" s="35" t="s">
        <v>783</v>
      </c>
      <c r="C24" s="34">
        <v>0</v>
      </c>
      <c r="D24" s="34">
        <v>0</v>
      </c>
      <c r="E24" s="37">
        <v>0</v>
      </c>
    </row>
    <row r="25" spans="1:5" s="1" customFormat="1" ht="16.5" customHeight="1">
      <c r="A25" s="40">
        <v>103060121</v>
      </c>
      <c r="B25" s="35" t="s">
        <v>784</v>
      </c>
      <c r="C25" s="34">
        <v>0</v>
      </c>
      <c r="D25" s="34">
        <v>0</v>
      </c>
      <c r="E25" s="37">
        <v>0</v>
      </c>
    </row>
    <row r="26" spans="1:5" s="1" customFormat="1" ht="16.5" customHeight="1">
      <c r="A26" s="40">
        <v>103060122</v>
      </c>
      <c r="B26" s="35" t="s">
        <v>785</v>
      </c>
      <c r="C26" s="34">
        <v>0</v>
      </c>
      <c r="D26" s="34">
        <v>0</v>
      </c>
      <c r="E26" s="37">
        <v>0</v>
      </c>
    </row>
    <row r="27" spans="1:5" s="1" customFormat="1" ht="16.5" customHeight="1">
      <c r="A27" s="40">
        <v>103060123</v>
      </c>
      <c r="B27" s="35" t="s">
        <v>786</v>
      </c>
      <c r="C27" s="34">
        <v>0</v>
      </c>
      <c r="D27" s="34">
        <v>0</v>
      </c>
      <c r="E27" s="37">
        <v>0</v>
      </c>
    </row>
    <row r="28" spans="1:5" s="1" customFormat="1" ht="16.5" customHeight="1">
      <c r="A28" s="40">
        <v>103060124</v>
      </c>
      <c r="B28" s="35" t="s">
        <v>787</v>
      </c>
      <c r="C28" s="34">
        <v>0</v>
      </c>
      <c r="D28" s="34">
        <v>0</v>
      </c>
      <c r="E28" s="37">
        <v>0</v>
      </c>
    </row>
    <row r="29" spans="1:5" s="1" customFormat="1" ht="16.5" customHeight="1">
      <c r="A29" s="40">
        <v>103060125</v>
      </c>
      <c r="B29" s="35" t="s">
        <v>788</v>
      </c>
      <c r="C29" s="34">
        <v>0</v>
      </c>
      <c r="D29" s="34">
        <v>0</v>
      </c>
      <c r="E29" s="37">
        <v>0</v>
      </c>
    </row>
    <row r="30" spans="1:5" s="1" customFormat="1" ht="16.5" customHeight="1">
      <c r="A30" s="40">
        <v>103060126</v>
      </c>
      <c r="B30" s="35" t="s">
        <v>789</v>
      </c>
      <c r="C30" s="34">
        <v>0</v>
      </c>
      <c r="D30" s="34">
        <v>0</v>
      </c>
      <c r="E30" s="37">
        <v>0</v>
      </c>
    </row>
    <row r="31" spans="1:5" s="1" customFormat="1" ht="16.5" customHeight="1">
      <c r="A31" s="40">
        <v>103060127</v>
      </c>
      <c r="B31" s="35" t="s">
        <v>790</v>
      </c>
      <c r="C31" s="34">
        <v>0</v>
      </c>
      <c r="D31" s="34">
        <v>0</v>
      </c>
      <c r="E31" s="37">
        <v>0</v>
      </c>
    </row>
    <row r="32" spans="1:5" s="1" customFormat="1" ht="16.5" customHeight="1">
      <c r="A32" s="40">
        <v>103060128</v>
      </c>
      <c r="B32" s="35" t="s">
        <v>791</v>
      </c>
      <c r="C32" s="34">
        <v>0</v>
      </c>
      <c r="D32" s="34">
        <v>0</v>
      </c>
      <c r="E32" s="37">
        <v>0</v>
      </c>
    </row>
    <row r="33" spans="1:5" s="1" customFormat="1" ht="16.5" customHeight="1">
      <c r="A33" s="40">
        <v>103060129</v>
      </c>
      <c r="B33" s="35" t="s">
        <v>792</v>
      </c>
      <c r="C33" s="34">
        <v>0</v>
      </c>
      <c r="D33" s="34">
        <v>0</v>
      </c>
      <c r="E33" s="37">
        <v>0</v>
      </c>
    </row>
    <row r="34" spans="1:5" s="1" customFormat="1" ht="16.5" customHeight="1">
      <c r="A34" s="40">
        <v>103060130</v>
      </c>
      <c r="B34" s="35" t="s">
        <v>793</v>
      </c>
      <c r="C34" s="34">
        <v>0</v>
      </c>
      <c r="D34" s="34">
        <v>0</v>
      </c>
      <c r="E34" s="37">
        <v>0</v>
      </c>
    </row>
    <row r="35" spans="1:5" s="1" customFormat="1" ht="16.5" customHeight="1">
      <c r="A35" s="40">
        <v>103060131</v>
      </c>
      <c r="B35" s="35" t="s">
        <v>794</v>
      </c>
      <c r="C35" s="34">
        <v>0</v>
      </c>
      <c r="D35" s="34">
        <v>0</v>
      </c>
      <c r="E35" s="37">
        <v>0</v>
      </c>
    </row>
    <row r="36" spans="1:5" s="1" customFormat="1" ht="16.5" customHeight="1">
      <c r="A36" s="40">
        <v>103060132</v>
      </c>
      <c r="B36" s="35" t="s">
        <v>795</v>
      </c>
      <c r="C36" s="34">
        <v>0</v>
      </c>
      <c r="D36" s="34">
        <v>0</v>
      </c>
      <c r="E36" s="37">
        <v>0</v>
      </c>
    </row>
    <row r="37" spans="1:5" s="1" customFormat="1" ht="16.5" customHeight="1">
      <c r="A37" s="40">
        <v>103060133</v>
      </c>
      <c r="B37" s="35" t="s">
        <v>796</v>
      </c>
      <c r="C37" s="34">
        <v>0</v>
      </c>
      <c r="D37" s="34">
        <v>0</v>
      </c>
      <c r="E37" s="37">
        <v>0</v>
      </c>
    </row>
    <row r="38" spans="1:5" s="1" customFormat="1" ht="16.5" customHeight="1">
      <c r="A38" s="40">
        <v>103060134</v>
      </c>
      <c r="B38" s="35" t="s">
        <v>797</v>
      </c>
      <c r="C38" s="34">
        <v>0</v>
      </c>
      <c r="D38" s="34">
        <v>0</v>
      </c>
      <c r="E38" s="37">
        <v>0</v>
      </c>
    </row>
    <row r="39" spans="1:5" s="1" customFormat="1" ht="16.5" customHeight="1">
      <c r="A39" s="40">
        <v>103060198</v>
      </c>
      <c r="B39" s="35" t="s">
        <v>798</v>
      </c>
      <c r="C39" s="34">
        <v>0</v>
      </c>
      <c r="D39" s="34">
        <v>0</v>
      </c>
      <c r="E39" s="37">
        <v>0</v>
      </c>
    </row>
    <row r="40" spans="1:5" s="1" customFormat="1" ht="16.5" customHeight="1">
      <c r="A40" s="40">
        <v>1030602</v>
      </c>
      <c r="B40" s="32" t="s">
        <v>799</v>
      </c>
      <c r="C40" s="33">
        <v>0</v>
      </c>
      <c r="D40" s="33">
        <v>0</v>
      </c>
      <c r="E40" s="33">
        <v>0</v>
      </c>
    </row>
    <row r="41" spans="1:5" s="1" customFormat="1" ht="16.5" customHeight="1">
      <c r="A41" s="40">
        <v>103060202</v>
      </c>
      <c r="B41" s="35" t="s">
        <v>800</v>
      </c>
      <c r="C41" s="34">
        <v>0</v>
      </c>
      <c r="D41" s="34">
        <v>0</v>
      </c>
      <c r="E41" s="37">
        <v>0</v>
      </c>
    </row>
    <row r="42" spans="1:5" s="1" customFormat="1" ht="16.5" customHeight="1">
      <c r="A42" s="40">
        <v>103060203</v>
      </c>
      <c r="B42" s="35" t="s">
        <v>801</v>
      </c>
      <c r="C42" s="34">
        <v>0</v>
      </c>
      <c r="D42" s="34">
        <v>0</v>
      </c>
      <c r="E42" s="37">
        <v>0</v>
      </c>
    </row>
    <row r="43" spans="1:5" s="1" customFormat="1" ht="16.5" customHeight="1">
      <c r="A43" s="40">
        <v>103060204</v>
      </c>
      <c r="B43" s="35" t="s">
        <v>802</v>
      </c>
      <c r="C43" s="34">
        <v>0</v>
      </c>
      <c r="D43" s="34">
        <v>0</v>
      </c>
      <c r="E43" s="37">
        <v>0</v>
      </c>
    </row>
    <row r="44" spans="1:5" s="1" customFormat="1" ht="16.5" customHeight="1">
      <c r="A44" s="40">
        <v>103060298</v>
      </c>
      <c r="B44" s="35" t="s">
        <v>803</v>
      </c>
      <c r="C44" s="34">
        <v>0</v>
      </c>
      <c r="D44" s="34">
        <v>0</v>
      </c>
      <c r="E44" s="37">
        <v>0</v>
      </c>
    </row>
    <row r="45" spans="1:5" s="1" customFormat="1" ht="16.5" customHeight="1">
      <c r="A45" s="40">
        <v>1030603</v>
      </c>
      <c r="B45" s="32" t="s">
        <v>804</v>
      </c>
      <c r="C45" s="33">
        <v>0</v>
      </c>
      <c r="D45" s="33">
        <v>0</v>
      </c>
      <c r="E45" s="33">
        <v>0</v>
      </c>
    </row>
    <row r="46" spans="1:5" s="1" customFormat="1" ht="16.5" customHeight="1">
      <c r="A46" s="40">
        <v>103060301</v>
      </c>
      <c r="B46" s="35" t="s">
        <v>805</v>
      </c>
      <c r="C46" s="34">
        <v>0</v>
      </c>
      <c r="D46" s="34">
        <v>0</v>
      </c>
      <c r="E46" s="37">
        <v>0</v>
      </c>
    </row>
    <row r="47" spans="1:5" s="1" customFormat="1" ht="16.5" customHeight="1">
      <c r="A47" s="40">
        <v>103060304</v>
      </c>
      <c r="B47" s="35" t="s">
        <v>806</v>
      </c>
      <c r="C47" s="34">
        <v>0</v>
      </c>
      <c r="D47" s="34">
        <v>0</v>
      </c>
      <c r="E47" s="37">
        <v>0</v>
      </c>
    </row>
    <row r="48" spans="1:5" s="1" customFormat="1" ht="16.5" customHeight="1">
      <c r="A48" s="40">
        <v>103060305</v>
      </c>
      <c r="B48" s="35" t="s">
        <v>807</v>
      </c>
      <c r="C48" s="34">
        <v>0</v>
      </c>
      <c r="D48" s="34">
        <v>0</v>
      </c>
      <c r="E48" s="37">
        <v>0</v>
      </c>
    </row>
    <row r="49" spans="1:5" s="1" customFormat="1" ht="16.5" customHeight="1">
      <c r="A49" s="40">
        <v>103060307</v>
      </c>
      <c r="B49" s="35" t="s">
        <v>808</v>
      </c>
      <c r="C49" s="34">
        <v>0</v>
      </c>
      <c r="D49" s="34">
        <v>0</v>
      </c>
      <c r="E49" s="37">
        <v>0</v>
      </c>
    </row>
    <row r="50" spans="1:5" s="1" customFormat="1" ht="16.5" customHeight="1">
      <c r="A50" s="40">
        <v>103060398</v>
      </c>
      <c r="B50" s="35" t="s">
        <v>809</v>
      </c>
      <c r="C50" s="34">
        <v>0</v>
      </c>
      <c r="D50" s="34">
        <v>0</v>
      </c>
      <c r="E50" s="37">
        <v>0</v>
      </c>
    </row>
    <row r="51" spans="1:5" s="1" customFormat="1" ht="16.5" customHeight="1">
      <c r="A51" s="40">
        <v>1030604</v>
      </c>
      <c r="B51" s="32" t="s">
        <v>810</v>
      </c>
      <c r="C51" s="33">
        <v>0</v>
      </c>
      <c r="D51" s="33">
        <v>0</v>
      </c>
      <c r="E51" s="33">
        <v>0</v>
      </c>
    </row>
    <row r="52" spans="1:5" s="1" customFormat="1" ht="16.5" customHeight="1">
      <c r="A52" s="40">
        <v>103060401</v>
      </c>
      <c r="B52" s="35" t="s">
        <v>811</v>
      </c>
      <c r="C52" s="34">
        <v>0</v>
      </c>
      <c r="D52" s="34">
        <v>0</v>
      </c>
      <c r="E52" s="37">
        <v>0</v>
      </c>
    </row>
    <row r="53" spans="1:5" s="1" customFormat="1" ht="16.5" customHeight="1">
      <c r="A53" s="40">
        <v>103060402</v>
      </c>
      <c r="B53" s="35" t="s">
        <v>812</v>
      </c>
      <c r="C53" s="34">
        <v>0</v>
      </c>
      <c r="D53" s="34">
        <v>0</v>
      </c>
      <c r="E53" s="37">
        <v>0</v>
      </c>
    </row>
    <row r="54" spans="1:5" s="1" customFormat="1" ht="16.5" customHeight="1">
      <c r="A54" s="40">
        <v>103060498</v>
      </c>
      <c r="B54" s="35" t="s">
        <v>813</v>
      </c>
      <c r="C54" s="34">
        <v>0</v>
      </c>
      <c r="D54" s="34">
        <v>0</v>
      </c>
      <c r="E54" s="37">
        <v>0</v>
      </c>
    </row>
    <row r="55" spans="1:5" s="1" customFormat="1" ht="16.5" customHeight="1">
      <c r="A55" s="40">
        <v>1030698</v>
      </c>
      <c r="B55" s="32" t="s">
        <v>814</v>
      </c>
      <c r="C55" s="34">
        <v>0</v>
      </c>
      <c r="D55" s="34">
        <v>0</v>
      </c>
      <c r="E55" s="37">
        <v>0</v>
      </c>
    </row>
    <row r="57" ht="16.5" customHeight="1">
      <c r="B57" s="17" t="s">
        <v>815</v>
      </c>
    </row>
  </sheetData>
  <sheetProtection/>
  <mergeCells count="3">
    <mergeCell ref="A1:E1"/>
    <mergeCell ref="A2:E2"/>
    <mergeCell ref="A3:E3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33">
      <selection activeCell="D49" sqref="D49"/>
    </sheetView>
  </sheetViews>
  <sheetFormatPr defaultColWidth="12.125" defaultRowHeight="16.5" customHeight="1"/>
  <cols>
    <col min="1" max="1" width="12.125" style="1" customWidth="1"/>
    <col min="2" max="2" width="80.375" style="1" customWidth="1"/>
    <col min="3" max="5" width="16.50390625" style="1" customWidth="1"/>
    <col min="6" max="251" width="12.125" style="1" customWidth="1"/>
  </cols>
  <sheetData>
    <row r="1" spans="1:5" s="1" customFormat="1" ht="33.75" customHeight="1">
      <c r="A1" s="28" t="s">
        <v>816</v>
      </c>
      <c r="B1" s="28"/>
      <c r="C1" s="28"/>
      <c r="D1" s="28"/>
      <c r="E1" s="28"/>
    </row>
    <row r="2" spans="1:5" s="1" customFormat="1" ht="16.5" customHeight="1">
      <c r="A2" s="29"/>
      <c r="B2" s="29"/>
      <c r="C2" s="29"/>
      <c r="D2" s="29"/>
      <c r="E2" s="29"/>
    </row>
    <row r="3" spans="1:5" s="1" customFormat="1" ht="16.5" customHeight="1">
      <c r="A3" s="29"/>
      <c r="B3" s="29"/>
      <c r="C3" s="29"/>
      <c r="D3" s="29"/>
      <c r="E3" s="29"/>
    </row>
    <row r="4" spans="1:5" s="1" customFormat="1" ht="16.5" customHeight="1">
      <c r="A4" s="30" t="s">
        <v>104</v>
      </c>
      <c r="B4" s="30" t="s">
        <v>43</v>
      </c>
      <c r="C4" s="30" t="s">
        <v>762</v>
      </c>
      <c r="D4" s="30" t="s">
        <v>763</v>
      </c>
      <c r="E4" s="30" t="s">
        <v>106</v>
      </c>
    </row>
    <row r="5" spans="1:5" s="1" customFormat="1" ht="16.5" customHeight="1">
      <c r="A5" s="40"/>
      <c r="B5" s="30" t="s">
        <v>817</v>
      </c>
      <c r="C5" s="33">
        <v>0</v>
      </c>
      <c r="D5" s="33">
        <v>0</v>
      </c>
      <c r="E5" s="33">
        <v>0</v>
      </c>
    </row>
    <row r="6" spans="1:5" s="1" customFormat="1" ht="16.5" customHeight="1">
      <c r="A6" s="40">
        <v>208</v>
      </c>
      <c r="B6" s="32" t="s">
        <v>303</v>
      </c>
      <c r="C6" s="33">
        <v>0</v>
      </c>
      <c r="D6" s="33">
        <v>0</v>
      </c>
      <c r="E6" s="33">
        <v>0</v>
      </c>
    </row>
    <row r="7" spans="1:5" s="1" customFormat="1" ht="16.5" customHeight="1">
      <c r="A7" s="40">
        <v>20804</v>
      </c>
      <c r="B7" s="32" t="s">
        <v>396</v>
      </c>
      <c r="C7" s="33">
        <v>0</v>
      </c>
      <c r="D7" s="33">
        <v>0</v>
      </c>
      <c r="E7" s="33">
        <v>0</v>
      </c>
    </row>
    <row r="8" spans="1:5" s="1" customFormat="1" ht="16.5" customHeight="1">
      <c r="A8" s="40">
        <v>2080451</v>
      </c>
      <c r="B8" s="35" t="s">
        <v>818</v>
      </c>
      <c r="C8" s="34">
        <v>0</v>
      </c>
      <c r="D8" s="34">
        <v>0</v>
      </c>
      <c r="E8" s="37">
        <v>0</v>
      </c>
    </row>
    <row r="9" spans="1:5" s="1" customFormat="1" ht="16.5" customHeight="1">
      <c r="A9" s="40">
        <v>223</v>
      </c>
      <c r="B9" s="32" t="s">
        <v>817</v>
      </c>
      <c r="C9" s="33">
        <v>0</v>
      </c>
      <c r="D9" s="33">
        <v>0</v>
      </c>
      <c r="E9" s="33">
        <v>0</v>
      </c>
    </row>
    <row r="10" spans="1:5" s="1" customFormat="1" ht="16.5" customHeight="1">
      <c r="A10" s="40">
        <v>22301</v>
      </c>
      <c r="B10" s="32" t="s">
        <v>819</v>
      </c>
      <c r="C10" s="33">
        <v>0</v>
      </c>
      <c r="D10" s="33">
        <v>0</v>
      </c>
      <c r="E10" s="33">
        <v>0</v>
      </c>
    </row>
    <row r="11" spans="1:5" s="1" customFormat="1" ht="16.5" customHeight="1">
      <c r="A11" s="40">
        <v>2230101</v>
      </c>
      <c r="B11" s="35" t="s">
        <v>820</v>
      </c>
      <c r="C11" s="34">
        <v>0</v>
      </c>
      <c r="D11" s="34">
        <v>0</v>
      </c>
      <c r="E11" s="37">
        <v>0</v>
      </c>
    </row>
    <row r="12" spans="1:5" s="1" customFormat="1" ht="16.5" customHeight="1">
      <c r="A12" s="40">
        <v>2230102</v>
      </c>
      <c r="B12" s="35" t="s">
        <v>821</v>
      </c>
      <c r="C12" s="34">
        <v>0</v>
      </c>
      <c r="D12" s="34">
        <v>0</v>
      </c>
      <c r="E12" s="37">
        <v>0</v>
      </c>
    </row>
    <row r="13" spans="1:5" s="1" customFormat="1" ht="16.5" customHeight="1">
      <c r="A13" s="40">
        <v>2230103</v>
      </c>
      <c r="B13" s="35" t="s">
        <v>822</v>
      </c>
      <c r="C13" s="34">
        <v>0</v>
      </c>
      <c r="D13" s="34">
        <v>0</v>
      </c>
      <c r="E13" s="37">
        <v>0</v>
      </c>
    </row>
    <row r="14" spans="1:5" s="1" customFormat="1" ht="16.5" customHeight="1">
      <c r="A14" s="40">
        <v>2230104</v>
      </c>
      <c r="B14" s="35" t="s">
        <v>823</v>
      </c>
      <c r="C14" s="34">
        <v>0</v>
      </c>
      <c r="D14" s="34">
        <v>0</v>
      </c>
      <c r="E14" s="37">
        <v>0</v>
      </c>
    </row>
    <row r="15" spans="1:5" s="1" customFormat="1" ht="16.5" customHeight="1">
      <c r="A15" s="40">
        <v>2230105</v>
      </c>
      <c r="B15" s="35" t="s">
        <v>824</v>
      </c>
      <c r="C15" s="34">
        <v>0</v>
      </c>
      <c r="D15" s="34">
        <v>0</v>
      </c>
      <c r="E15" s="37">
        <v>0</v>
      </c>
    </row>
    <row r="16" spans="1:5" s="1" customFormat="1" ht="16.5" customHeight="1">
      <c r="A16" s="40">
        <v>2230106</v>
      </c>
      <c r="B16" s="35" t="s">
        <v>825</v>
      </c>
      <c r="C16" s="34">
        <v>0</v>
      </c>
      <c r="D16" s="34">
        <v>0</v>
      </c>
      <c r="E16" s="37">
        <v>0</v>
      </c>
    </row>
    <row r="17" spans="1:5" s="1" customFormat="1" ht="16.5" customHeight="1">
      <c r="A17" s="40">
        <v>2230107</v>
      </c>
      <c r="B17" s="35" t="s">
        <v>826</v>
      </c>
      <c r="C17" s="34">
        <v>0</v>
      </c>
      <c r="D17" s="34">
        <v>0</v>
      </c>
      <c r="E17" s="37">
        <v>0</v>
      </c>
    </row>
    <row r="18" spans="1:5" s="1" customFormat="1" ht="16.5" customHeight="1">
      <c r="A18" s="40">
        <v>2230108</v>
      </c>
      <c r="B18" s="35" t="s">
        <v>827</v>
      </c>
      <c r="C18" s="34">
        <v>0</v>
      </c>
      <c r="D18" s="34">
        <v>0</v>
      </c>
      <c r="E18" s="37">
        <v>0</v>
      </c>
    </row>
    <row r="19" spans="1:5" s="1" customFormat="1" ht="16.5" customHeight="1">
      <c r="A19" s="40">
        <v>2230199</v>
      </c>
      <c r="B19" s="35" t="s">
        <v>828</v>
      </c>
      <c r="C19" s="34">
        <v>0</v>
      </c>
      <c r="D19" s="34">
        <v>0</v>
      </c>
      <c r="E19" s="37">
        <v>0</v>
      </c>
    </row>
    <row r="20" spans="1:5" s="1" customFormat="1" ht="16.5" customHeight="1">
      <c r="A20" s="40">
        <v>22302</v>
      </c>
      <c r="B20" s="32" t="s">
        <v>829</v>
      </c>
      <c r="C20" s="33">
        <v>0</v>
      </c>
      <c r="D20" s="33">
        <v>0</v>
      </c>
      <c r="E20" s="33">
        <v>0</v>
      </c>
    </row>
    <row r="21" spans="1:5" s="1" customFormat="1" ht="16.5" customHeight="1">
      <c r="A21" s="40">
        <v>2230201</v>
      </c>
      <c r="B21" s="35" t="s">
        <v>830</v>
      </c>
      <c r="C21" s="34">
        <v>0</v>
      </c>
      <c r="D21" s="34">
        <v>0</v>
      </c>
      <c r="E21" s="37">
        <v>0</v>
      </c>
    </row>
    <row r="22" spans="1:5" s="1" customFormat="1" ht="16.5" customHeight="1">
      <c r="A22" s="40">
        <v>2230202</v>
      </c>
      <c r="B22" s="35" t="s">
        <v>831</v>
      </c>
      <c r="C22" s="34">
        <v>0</v>
      </c>
      <c r="D22" s="34">
        <v>0</v>
      </c>
      <c r="E22" s="37">
        <v>0</v>
      </c>
    </row>
    <row r="23" spans="1:5" s="1" customFormat="1" ht="16.5" customHeight="1">
      <c r="A23" s="40">
        <v>2230203</v>
      </c>
      <c r="B23" s="35" t="s">
        <v>832</v>
      </c>
      <c r="C23" s="34">
        <v>0</v>
      </c>
      <c r="D23" s="34">
        <v>0</v>
      </c>
      <c r="E23" s="37">
        <v>0</v>
      </c>
    </row>
    <row r="24" spans="1:5" s="1" customFormat="1" ht="16.5" customHeight="1">
      <c r="A24" s="40">
        <v>2230204</v>
      </c>
      <c r="B24" s="35" t="s">
        <v>833</v>
      </c>
      <c r="C24" s="34">
        <v>0</v>
      </c>
      <c r="D24" s="34">
        <v>0</v>
      </c>
      <c r="E24" s="37">
        <v>0</v>
      </c>
    </row>
    <row r="25" spans="1:5" s="1" customFormat="1" ht="16.5" customHeight="1">
      <c r="A25" s="40">
        <v>2230205</v>
      </c>
      <c r="B25" s="35" t="s">
        <v>834</v>
      </c>
      <c r="C25" s="34">
        <v>0</v>
      </c>
      <c r="D25" s="34">
        <v>0</v>
      </c>
      <c r="E25" s="37">
        <v>0</v>
      </c>
    </row>
    <row r="26" spans="1:5" s="1" customFormat="1" ht="16.5" customHeight="1">
      <c r="A26" s="40">
        <v>2230206</v>
      </c>
      <c r="B26" s="35" t="s">
        <v>835</v>
      </c>
      <c r="C26" s="34">
        <v>0</v>
      </c>
      <c r="D26" s="34">
        <v>0</v>
      </c>
      <c r="E26" s="37">
        <v>0</v>
      </c>
    </row>
    <row r="27" spans="1:5" s="1" customFormat="1" ht="16.5" customHeight="1">
      <c r="A27" s="40">
        <v>2230207</v>
      </c>
      <c r="B27" s="35" t="s">
        <v>836</v>
      </c>
      <c r="C27" s="34">
        <v>0</v>
      </c>
      <c r="D27" s="34">
        <v>0</v>
      </c>
      <c r="E27" s="37">
        <v>0</v>
      </c>
    </row>
    <row r="28" spans="1:5" s="1" customFormat="1" ht="16.5" customHeight="1">
      <c r="A28" s="40">
        <v>2230299</v>
      </c>
      <c r="B28" s="35" t="s">
        <v>837</v>
      </c>
      <c r="C28" s="34">
        <v>0</v>
      </c>
      <c r="D28" s="34">
        <v>0</v>
      </c>
      <c r="E28" s="37">
        <v>0</v>
      </c>
    </row>
    <row r="29" spans="1:5" s="1" customFormat="1" ht="16.5" customHeight="1">
      <c r="A29" s="40">
        <v>22303</v>
      </c>
      <c r="B29" s="32" t="s">
        <v>838</v>
      </c>
      <c r="C29" s="33">
        <v>0</v>
      </c>
      <c r="D29" s="33">
        <v>0</v>
      </c>
      <c r="E29" s="33">
        <v>0</v>
      </c>
    </row>
    <row r="30" spans="1:5" s="1" customFormat="1" ht="16.5" customHeight="1">
      <c r="A30" s="40">
        <v>2230301</v>
      </c>
      <c r="B30" s="35" t="s">
        <v>839</v>
      </c>
      <c r="C30" s="34">
        <v>0</v>
      </c>
      <c r="D30" s="34">
        <v>0</v>
      </c>
      <c r="E30" s="37">
        <v>0</v>
      </c>
    </row>
    <row r="31" spans="1:5" s="1" customFormat="1" ht="16.5" customHeight="1">
      <c r="A31" s="40">
        <v>22304</v>
      </c>
      <c r="B31" s="32" t="s">
        <v>840</v>
      </c>
      <c r="C31" s="33">
        <v>0</v>
      </c>
      <c r="D31" s="33">
        <v>0</v>
      </c>
      <c r="E31" s="33">
        <v>0</v>
      </c>
    </row>
    <row r="32" spans="1:5" s="1" customFormat="1" ht="16.5" customHeight="1">
      <c r="A32" s="40">
        <v>2230401</v>
      </c>
      <c r="B32" s="35" t="s">
        <v>841</v>
      </c>
      <c r="C32" s="34">
        <v>0</v>
      </c>
      <c r="D32" s="34">
        <v>0</v>
      </c>
      <c r="E32" s="37">
        <v>0</v>
      </c>
    </row>
    <row r="33" spans="1:5" s="1" customFormat="1" ht="16.5" customHeight="1">
      <c r="A33" s="40">
        <v>2230402</v>
      </c>
      <c r="B33" s="35" t="s">
        <v>842</v>
      </c>
      <c r="C33" s="34">
        <v>0</v>
      </c>
      <c r="D33" s="34">
        <v>0</v>
      </c>
      <c r="E33" s="37">
        <v>0</v>
      </c>
    </row>
    <row r="34" spans="1:5" s="1" customFormat="1" ht="16.5" customHeight="1">
      <c r="A34" s="40">
        <v>2230499</v>
      </c>
      <c r="B34" s="35" t="s">
        <v>843</v>
      </c>
      <c r="C34" s="34">
        <v>0</v>
      </c>
      <c r="D34" s="34">
        <v>0</v>
      </c>
      <c r="E34" s="37">
        <v>0</v>
      </c>
    </row>
    <row r="35" spans="1:5" s="1" customFormat="1" ht="16.5" customHeight="1">
      <c r="A35" s="40">
        <v>22399</v>
      </c>
      <c r="B35" s="32" t="s">
        <v>844</v>
      </c>
      <c r="C35" s="33">
        <v>0</v>
      </c>
      <c r="D35" s="33">
        <v>0</v>
      </c>
      <c r="E35" s="33">
        <v>0</v>
      </c>
    </row>
    <row r="36" spans="1:5" s="1" customFormat="1" ht="16.5" customHeight="1">
      <c r="A36" s="40">
        <v>2239901</v>
      </c>
      <c r="B36" s="35" t="s">
        <v>845</v>
      </c>
      <c r="C36" s="34">
        <v>0</v>
      </c>
      <c r="D36" s="34">
        <v>0</v>
      </c>
      <c r="E36" s="37">
        <v>0</v>
      </c>
    </row>
    <row r="37" spans="1:5" s="1" customFormat="1" ht="16.5" customHeight="1">
      <c r="A37" s="40"/>
      <c r="B37" s="35"/>
      <c r="C37" s="41"/>
      <c r="D37" s="41"/>
      <c r="E37" s="41"/>
    </row>
    <row r="38" spans="1:5" s="1" customFormat="1" ht="16.5" customHeight="1">
      <c r="A38" s="40"/>
      <c r="B38" s="35"/>
      <c r="C38" s="41"/>
      <c r="D38" s="41"/>
      <c r="E38" s="41"/>
    </row>
    <row r="39" spans="1:5" s="1" customFormat="1" ht="16.5" customHeight="1">
      <c r="A39" s="40"/>
      <c r="B39" s="35"/>
      <c r="C39" s="41"/>
      <c r="D39" s="41"/>
      <c r="E39" s="41"/>
    </row>
    <row r="40" spans="1:5" s="1" customFormat="1" ht="16.5" customHeight="1">
      <c r="A40" s="40"/>
      <c r="B40" s="35"/>
      <c r="C40" s="41"/>
      <c r="D40" s="41"/>
      <c r="E40" s="41"/>
    </row>
    <row r="41" spans="1:5" s="1" customFormat="1" ht="16.5" customHeight="1">
      <c r="A41" s="40"/>
      <c r="B41" s="35"/>
      <c r="C41" s="41"/>
      <c r="D41" s="41"/>
      <c r="E41" s="41"/>
    </row>
    <row r="42" spans="1:5" s="1" customFormat="1" ht="16.5" customHeight="1">
      <c r="A42" s="40"/>
      <c r="B42" s="35"/>
      <c r="C42" s="41"/>
      <c r="D42" s="41"/>
      <c r="E42" s="41"/>
    </row>
    <row r="43" spans="1:5" s="1" customFormat="1" ht="16.5" customHeight="1">
      <c r="A43" s="40"/>
      <c r="B43" s="35"/>
      <c r="C43" s="41"/>
      <c r="D43" s="41"/>
      <c r="E43" s="41"/>
    </row>
    <row r="44" spans="1:5" s="1" customFormat="1" ht="16.5" customHeight="1">
      <c r="A44" s="40"/>
      <c r="B44" s="35"/>
      <c r="C44" s="41"/>
      <c r="D44" s="41"/>
      <c r="E44" s="41"/>
    </row>
    <row r="45" spans="1:5" s="1" customFormat="1" ht="16.5" customHeight="1">
      <c r="A45" s="40"/>
      <c r="B45" s="35"/>
      <c r="C45" s="41"/>
      <c r="D45" s="41"/>
      <c r="E45" s="41"/>
    </row>
    <row r="46" spans="1:5" s="1" customFormat="1" ht="16.5" customHeight="1">
      <c r="A46" s="40"/>
      <c r="B46" s="35"/>
      <c r="C46" s="41"/>
      <c r="D46" s="41"/>
      <c r="E46" s="41"/>
    </row>
    <row r="47" spans="1:5" s="1" customFormat="1" ht="16.5" customHeight="1">
      <c r="A47" s="40"/>
      <c r="B47" s="35"/>
      <c r="C47" s="41"/>
      <c r="D47" s="41"/>
      <c r="E47" s="41"/>
    </row>
    <row r="48" spans="1:5" s="1" customFormat="1" ht="16.5" customHeight="1">
      <c r="A48" s="40"/>
      <c r="B48" s="35"/>
      <c r="C48" s="41"/>
      <c r="D48" s="41"/>
      <c r="E48" s="41"/>
    </row>
    <row r="49" spans="1:5" s="1" customFormat="1" ht="16.5" customHeight="1">
      <c r="A49" s="40"/>
      <c r="B49" s="35"/>
      <c r="C49" s="41"/>
      <c r="D49" s="41"/>
      <c r="E49" s="41"/>
    </row>
    <row r="50" spans="1:5" s="1" customFormat="1" ht="16.5" customHeight="1">
      <c r="A50" s="40"/>
      <c r="B50" s="35"/>
      <c r="C50" s="41"/>
      <c r="D50" s="41"/>
      <c r="E50" s="41"/>
    </row>
    <row r="51" spans="1:5" s="1" customFormat="1" ht="16.5" customHeight="1">
      <c r="A51" s="40"/>
      <c r="B51" s="35"/>
      <c r="C51" s="41"/>
      <c r="D51" s="41"/>
      <c r="E51" s="41"/>
    </row>
    <row r="52" spans="1:5" s="1" customFormat="1" ht="16.5" customHeight="1">
      <c r="A52" s="40"/>
      <c r="B52" s="35"/>
      <c r="C52" s="41"/>
      <c r="D52" s="41"/>
      <c r="E52" s="41"/>
    </row>
    <row r="53" spans="1:5" s="1" customFormat="1" ht="16.5" customHeight="1">
      <c r="A53" s="40"/>
      <c r="B53" s="35"/>
      <c r="C53" s="41"/>
      <c r="D53" s="41"/>
      <c r="E53" s="41"/>
    </row>
    <row r="54" spans="1:5" s="1" customFormat="1" ht="16.5" customHeight="1">
      <c r="A54" s="40"/>
      <c r="B54" s="35"/>
      <c r="C54" s="41"/>
      <c r="D54" s="41"/>
      <c r="E54" s="41"/>
    </row>
    <row r="55" spans="1:5" s="1" customFormat="1" ht="16.5" customHeight="1">
      <c r="A55" s="40"/>
      <c r="B55" s="35"/>
      <c r="C55" s="41"/>
      <c r="D55" s="41"/>
      <c r="E55" s="41"/>
    </row>
    <row r="56" ht="16.5" customHeight="1"/>
    <row r="57" spans="1:2" ht="16.5" customHeight="1">
      <c r="A57" s="1"/>
      <c r="B57" s="17" t="s">
        <v>846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B21" sqref="B21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8" t="s">
        <v>847</v>
      </c>
      <c r="B1" s="28"/>
      <c r="C1" s="28"/>
      <c r="D1" s="28"/>
    </row>
    <row r="2" spans="1:4" s="1" customFormat="1" ht="16.5" customHeight="1">
      <c r="A2" s="29"/>
      <c r="B2" s="29"/>
      <c r="C2" s="29"/>
      <c r="D2" s="29"/>
    </row>
    <row r="3" spans="1:4" s="1" customFormat="1" ht="16.5" customHeight="1">
      <c r="A3" s="29" t="s">
        <v>406</v>
      </c>
      <c r="B3" s="29"/>
      <c r="C3" s="29"/>
      <c r="D3" s="29"/>
    </row>
    <row r="4" spans="1:4" s="1" customFormat="1" ht="16.5" customHeight="1">
      <c r="A4" s="30" t="s">
        <v>482</v>
      </c>
      <c r="B4" s="30" t="s">
        <v>106</v>
      </c>
      <c r="C4" s="30" t="s">
        <v>482</v>
      </c>
      <c r="D4" s="30" t="s">
        <v>106</v>
      </c>
    </row>
    <row r="5" spans="1:4" s="1" customFormat="1" ht="16.5" customHeight="1">
      <c r="A5" s="35" t="s">
        <v>764</v>
      </c>
      <c r="B5" s="33">
        <v>0</v>
      </c>
      <c r="C5" s="35" t="s">
        <v>817</v>
      </c>
      <c r="D5" s="33">
        <v>0</v>
      </c>
    </row>
    <row r="6" spans="1:4" s="1" customFormat="1" ht="16.5" customHeight="1">
      <c r="A6" s="35" t="s">
        <v>848</v>
      </c>
      <c r="B6" s="34">
        <v>0</v>
      </c>
      <c r="C6" s="35" t="s">
        <v>849</v>
      </c>
      <c r="D6" s="34">
        <v>0</v>
      </c>
    </row>
    <row r="7" spans="1:4" s="1" customFormat="1" ht="16.5" customHeight="1">
      <c r="A7" s="35" t="s">
        <v>850</v>
      </c>
      <c r="B7" s="34">
        <v>0</v>
      </c>
      <c r="C7" s="35" t="s">
        <v>851</v>
      </c>
      <c r="D7" s="34">
        <v>0</v>
      </c>
    </row>
    <row r="8" spans="1:4" s="1" customFormat="1" ht="16.5" customHeight="1">
      <c r="A8" s="35" t="s">
        <v>852</v>
      </c>
      <c r="B8" s="36">
        <v>0</v>
      </c>
      <c r="C8" s="35" t="s">
        <v>853</v>
      </c>
      <c r="D8" s="37">
        <v>0</v>
      </c>
    </row>
    <row r="9" spans="1:4" s="1" customFormat="1" ht="16.5" customHeight="1">
      <c r="A9" s="35" t="s">
        <v>854</v>
      </c>
      <c r="B9" s="34">
        <v>0</v>
      </c>
      <c r="C9" s="35" t="s">
        <v>855</v>
      </c>
      <c r="D9" s="34">
        <v>0</v>
      </c>
    </row>
    <row r="10" spans="1:4" s="1" customFormat="1" ht="16.5" customHeight="1">
      <c r="A10" s="35" t="s">
        <v>856</v>
      </c>
      <c r="B10" s="34">
        <v>0</v>
      </c>
      <c r="C10" s="35" t="s">
        <v>857</v>
      </c>
      <c r="D10" s="34">
        <v>0</v>
      </c>
    </row>
    <row r="11" spans="1:4" s="1" customFormat="1" ht="16.5" customHeight="1">
      <c r="A11" s="35"/>
      <c r="B11" s="38"/>
      <c r="C11" s="35" t="s">
        <v>858</v>
      </c>
      <c r="D11" s="33">
        <v>0</v>
      </c>
    </row>
    <row r="12" spans="1:4" s="1" customFormat="1" ht="16.5" customHeight="1">
      <c r="A12" s="30" t="s">
        <v>859</v>
      </c>
      <c r="B12" s="33">
        <v>0</v>
      </c>
      <c r="C12" s="30" t="s">
        <v>860</v>
      </c>
      <c r="D12" s="33">
        <v>0</v>
      </c>
    </row>
    <row r="15" ht="15" customHeight="1">
      <c r="A15" s="39" t="s">
        <v>861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F20" sqref="F20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0" width="12.50390625" style="1" customWidth="1"/>
    <col min="11" max="16384" width="12.125" style="1" customWidth="1"/>
  </cols>
  <sheetData>
    <row r="1" spans="1:10" s="1" customFormat="1" ht="33.75" customHeight="1">
      <c r="A1" s="28" t="s">
        <v>862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6.5" customHeight="1">
      <c r="A3" s="29" t="s">
        <v>406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43.5" customHeight="1">
      <c r="A4" s="30" t="s">
        <v>863</v>
      </c>
      <c r="B4" s="31" t="s">
        <v>79</v>
      </c>
      <c r="C4" s="31" t="s">
        <v>864</v>
      </c>
      <c r="D4" s="31" t="s">
        <v>865</v>
      </c>
      <c r="E4" s="31" t="s">
        <v>866</v>
      </c>
      <c r="F4" s="31" t="s">
        <v>867</v>
      </c>
      <c r="G4" s="31" t="s">
        <v>868</v>
      </c>
      <c r="H4" s="31" t="s">
        <v>869</v>
      </c>
      <c r="I4" s="31" t="s">
        <v>870</v>
      </c>
      <c r="J4" s="31" t="s">
        <v>871</v>
      </c>
    </row>
    <row r="5" spans="1:10" s="1" customFormat="1" ht="19.5" customHeight="1">
      <c r="A5" s="32" t="s">
        <v>872</v>
      </c>
      <c r="B5" s="33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</row>
    <row r="6" spans="1:10" s="1" customFormat="1" ht="19.5" customHeight="1">
      <c r="A6" s="35" t="s">
        <v>873</v>
      </c>
      <c r="B6" s="33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</row>
    <row r="7" spans="1:10" s="1" customFormat="1" ht="19.5" customHeight="1">
      <c r="A7" s="35" t="s">
        <v>874</v>
      </c>
      <c r="B7" s="33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</row>
    <row r="8" spans="1:10" s="1" customFormat="1" ht="19.5" customHeight="1">
      <c r="A8" s="35" t="s">
        <v>875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s="1" customFormat="1" ht="19.5" customHeight="1">
      <c r="A9" s="35" t="s">
        <v>876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s="1" customFormat="1" ht="19.5" customHeight="1">
      <c r="A10" s="35" t="s">
        <v>877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</row>
    <row r="11" spans="1:10" s="1" customFormat="1" ht="19.5" customHeight="1">
      <c r="A11" s="35" t="s">
        <v>878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0" s="1" customFormat="1" ht="19.5" customHeight="1">
      <c r="A12" s="35" t="s">
        <v>879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4" ht="15" customHeight="1">
      <c r="A14" s="17" t="s">
        <v>880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E20" sqref="E20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0" width="12.50390625" style="1" customWidth="1"/>
    <col min="11" max="16384" width="12.125" style="1" customWidth="1"/>
  </cols>
  <sheetData>
    <row r="1" spans="1:10" s="1" customFormat="1" ht="33.75" customHeight="1">
      <c r="A1" s="28" t="s">
        <v>881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6.5" customHeight="1">
      <c r="A3" s="29" t="s">
        <v>406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43.5" customHeight="1">
      <c r="A4" s="30" t="s">
        <v>863</v>
      </c>
      <c r="B4" s="31" t="s">
        <v>79</v>
      </c>
      <c r="C4" s="31" t="s">
        <v>864</v>
      </c>
      <c r="D4" s="31" t="s">
        <v>865</v>
      </c>
      <c r="E4" s="31" t="s">
        <v>866</v>
      </c>
      <c r="F4" s="31" t="s">
        <v>867</v>
      </c>
      <c r="G4" s="31" t="s">
        <v>868</v>
      </c>
      <c r="H4" s="31" t="s">
        <v>869</v>
      </c>
      <c r="I4" s="31" t="s">
        <v>870</v>
      </c>
      <c r="J4" s="31" t="s">
        <v>871</v>
      </c>
    </row>
    <row r="5" spans="1:10" s="1" customFormat="1" ht="21" customHeight="1">
      <c r="A5" s="32" t="s">
        <v>882</v>
      </c>
      <c r="B5" s="33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</row>
    <row r="6" spans="1:10" s="1" customFormat="1" ht="21" customHeight="1">
      <c r="A6" s="35" t="s">
        <v>883</v>
      </c>
      <c r="B6" s="33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</row>
    <row r="7" spans="1:10" s="1" customFormat="1" ht="21" customHeight="1">
      <c r="A7" s="35" t="s">
        <v>884</v>
      </c>
      <c r="B7" s="33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</row>
    <row r="8" spans="1:10" s="1" customFormat="1" ht="21" customHeight="1">
      <c r="A8" s="35" t="s">
        <v>885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s="1" customFormat="1" ht="21" customHeight="1">
      <c r="A9" s="35" t="s">
        <v>886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s="1" customFormat="1" ht="21" customHeight="1">
      <c r="A10" s="32" t="s">
        <v>887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s="1" customFormat="1" ht="21" customHeight="1">
      <c r="A11" s="32" t="s">
        <v>888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ht="15" customHeight="1"/>
    <row r="13" ht="15" customHeight="1"/>
    <row r="14" ht="15" customHeight="1">
      <c r="A14" s="17" t="s">
        <v>889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11111111111111" footer="0.511111111111111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7" width="15.625" style="0" customWidth="1"/>
  </cols>
  <sheetData>
    <row r="1" spans="2:5" ht="22.5">
      <c r="B1" s="19" t="s">
        <v>890</v>
      </c>
      <c r="C1" s="20"/>
      <c r="D1" s="20"/>
      <c r="E1" s="20"/>
    </row>
    <row r="4" spans="1:8" ht="30.75" customHeight="1">
      <c r="A4" s="24" t="s">
        <v>891</v>
      </c>
      <c r="B4" s="24" t="s">
        <v>892</v>
      </c>
      <c r="C4" s="24"/>
      <c r="D4" s="24"/>
      <c r="E4" s="24" t="s">
        <v>893</v>
      </c>
      <c r="F4" s="24"/>
      <c r="G4" s="24"/>
      <c r="H4" s="25"/>
    </row>
    <row r="5" spans="1:8" ht="30.75" customHeight="1">
      <c r="A5" s="26"/>
      <c r="B5" s="27" t="s">
        <v>79</v>
      </c>
      <c r="C5" s="27" t="s">
        <v>484</v>
      </c>
      <c r="D5" s="27" t="s">
        <v>759</v>
      </c>
      <c r="E5" s="27" t="s">
        <v>79</v>
      </c>
      <c r="F5" s="27" t="s">
        <v>484</v>
      </c>
      <c r="G5" s="27" t="s">
        <v>759</v>
      </c>
      <c r="H5" s="25"/>
    </row>
    <row r="6" spans="1:7" ht="30.75" customHeight="1">
      <c r="A6" s="23" t="s">
        <v>894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</row>
    <row r="8" ht="14.25">
      <c r="A8" t="s">
        <v>895</v>
      </c>
    </row>
  </sheetData>
  <sheetProtection/>
  <mergeCells count="5">
    <mergeCell ref="B1:E1"/>
    <mergeCell ref="B4:D4"/>
    <mergeCell ref="E4:G4"/>
    <mergeCell ref="A4:A5"/>
    <mergeCell ref="H4:H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zoomScaleSheetLayoutView="100" workbookViewId="0" topLeftCell="A1">
      <selection activeCell="D9" sqref="D9"/>
    </sheetView>
  </sheetViews>
  <sheetFormatPr defaultColWidth="9.125" defaultRowHeight="14.25"/>
  <cols>
    <col min="1" max="1" width="27.125" style="106" customWidth="1"/>
    <col min="2" max="3" width="14.875" style="106" customWidth="1"/>
    <col min="4" max="5" width="14.875" style="108" customWidth="1"/>
    <col min="6" max="6" width="13.25390625" style="106" customWidth="1"/>
    <col min="7" max="7" width="14.00390625" style="106" customWidth="1"/>
    <col min="8" max="8" width="10.75390625" style="106" customWidth="1"/>
    <col min="9" max="220" width="9.125" style="106" customWidth="1"/>
    <col min="221" max="16384" width="9.125" style="1" customWidth="1"/>
  </cols>
  <sheetData>
    <row r="1" ht="14.25"/>
    <row r="2" spans="1:8" ht="33.75" customHeight="1">
      <c r="A2" s="28" t="s">
        <v>41</v>
      </c>
      <c r="B2" s="28"/>
      <c r="C2" s="28"/>
      <c r="D2" s="28"/>
      <c r="E2" s="28"/>
      <c r="F2" s="28"/>
      <c r="G2" s="28"/>
      <c r="H2" s="28"/>
    </row>
    <row r="3" spans="4:8" ht="12" customHeight="1">
      <c r="D3" s="113"/>
      <c r="E3" s="113"/>
      <c r="F3" s="112"/>
      <c r="G3" s="112"/>
      <c r="H3" s="112"/>
    </row>
    <row r="4" spans="4:8" ht="12" customHeight="1">
      <c r="D4" s="116"/>
      <c r="E4" s="116"/>
      <c r="F4" s="115"/>
      <c r="G4" s="115"/>
      <c r="H4" s="169" t="s">
        <v>42</v>
      </c>
    </row>
    <row r="5" spans="1:8" ht="46.5" customHeight="1">
      <c r="A5" s="158" t="s">
        <v>43</v>
      </c>
      <c r="B5" s="120" t="s">
        <v>44</v>
      </c>
      <c r="C5" s="120" t="s">
        <v>45</v>
      </c>
      <c r="D5" s="120" t="s">
        <v>46</v>
      </c>
      <c r="E5" s="120" t="s">
        <v>47</v>
      </c>
      <c r="F5" s="122" t="s">
        <v>48</v>
      </c>
      <c r="G5" s="122" t="s">
        <v>49</v>
      </c>
      <c r="H5" s="122" t="s">
        <v>50</v>
      </c>
    </row>
    <row r="6" spans="1:8" ht="46.5" customHeight="1">
      <c r="A6" s="159" t="s">
        <v>51</v>
      </c>
      <c r="B6" s="120">
        <v>125406</v>
      </c>
      <c r="C6" s="120">
        <v>136089</v>
      </c>
      <c r="D6" s="120">
        <v>140223</v>
      </c>
      <c r="E6" s="120">
        <v>133231</v>
      </c>
      <c r="F6" s="124">
        <f aca="true" t="shared" si="0" ref="F6:F12">E6/D6</f>
        <v>0.9501365681806836</v>
      </c>
      <c r="G6" s="124">
        <f aca="true" t="shared" si="1" ref="G6:G12">E6/B6-1</f>
        <v>0.06239733346091891</v>
      </c>
      <c r="H6" s="122"/>
    </row>
    <row r="7" spans="1:8" ht="46.5" customHeight="1">
      <c r="A7" s="170" t="s">
        <v>52</v>
      </c>
      <c r="B7" s="120">
        <v>35980</v>
      </c>
      <c r="C7" s="120">
        <v>39293</v>
      </c>
      <c r="D7" s="120">
        <v>36545</v>
      </c>
      <c r="E7" s="120">
        <v>37495</v>
      </c>
      <c r="F7" s="124">
        <f t="shared" si="0"/>
        <v>1.0259953482008484</v>
      </c>
      <c r="G7" s="124">
        <f t="shared" si="1"/>
        <v>0.04210672595886611</v>
      </c>
      <c r="H7" s="122"/>
    </row>
    <row r="8" spans="1:8" ht="46.5" customHeight="1">
      <c r="A8" s="170" t="s">
        <v>53</v>
      </c>
      <c r="B8" s="120">
        <v>43666</v>
      </c>
      <c r="C8" s="120">
        <v>47637</v>
      </c>
      <c r="D8" s="120">
        <v>41157</v>
      </c>
      <c r="E8" s="120">
        <v>41716</v>
      </c>
      <c r="F8" s="124">
        <f t="shared" si="0"/>
        <v>1.0135821366960662</v>
      </c>
      <c r="G8" s="124">
        <f t="shared" si="1"/>
        <v>-0.04465717033847849</v>
      </c>
      <c r="H8" s="122"/>
    </row>
    <row r="9" spans="1:8" ht="46.5" customHeight="1">
      <c r="A9" s="170" t="s">
        <v>54</v>
      </c>
      <c r="B9" s="120">
        <v>59778</v>
      </c>
      <c r="C9" s="120">
        <v>63001</v>
      </c>
      <c r="D9" s="120">
        <v>68095</v>
      </c>
      <c r="E9" s="120">
        <v>74096</v>
      </c>
      <c r="F9" s="124">
        <f t="shared" si="0"/>
        <v>1.088126881562523</v>
      </c>
      <c r="G9" s="124">
        <f t="shared" si="1"/>
        <v>0.2395195556893841</v>
      </c>
      <c r="H9" s="122"/>
    </row>
    <row r="10" spans="1:8" ht="46.5" customHeight="1">
      <c r="A10" s="160" t="s">
        <v>55</v>
      </c>
      <c r="B10" s="171">
        <v>53009</v>
      </c>
      <c r="C10" s="171">
        <v>56218</v>
      </c>
      <c r="D10" s="171">
        <v>60279</v>
      </c>
      <c r="E10" s="171">
        <v>65989</v>
      </c>
      <c r="F10" s="124">
        <f t="shared" si="0"/>
        <v>1.0947261898837075</v>
      </c>
      <c r="G10" s="124">
        <f t="shared" si="1"/>
        <v>0.2448640796845818</v>
      </c>
      <c r="H10" s="161"/>
    </row>
    <row r="11" spans="1:8" ht="46.5" customHeight="1">
      <c r="A11" s="160" t="s">
        <v>56</v>
      </c>
      <c r="B11" s="171">
        <v>6769</v>
      </c>
      <c r="C11" s="171">
        <v>6783</v>
      </c>
      <c r="D11" s="171">
        <v>7816</v>
      </c>
      <c r="E11" s="171">
        <v>8107</v>
      </c>
      <c r="F11" s="124">
        <f t="shared" si="0"/>
        <v>1.0372313203684749</v>
      </c>
      <c r="G11" s="124">
        <f t="shared" si="1"/>
        <v>0.19766582951691536</v>
      </c>
      <c r="H11" s="161"/>
    </row>
    <row r="12" spans="1:8" s="107" customFormat="1" ht="46.5" customHeight="1">
      <c r="A12" s="172" t="s">
        <v>57</v>
      </c>
      <c r="B12" s="173">
        <f>SUM(B6:B9)</f>
        <v>264830</v>
      </c>
      <c r="C12" s="173">
        <f>SUM(C6:C9)</f>
        <v>286020</v>
      </c>
      <c r="D12" s="173">
        <f>SUM(D6:D9)</f>
        <v>286020</v>
      </c>
      <c r="E12" s="173">
        <f>SUM(E6:E9)</f>
        <v>286538</v>
      </c>
      <c r="F12" s="139">
        <f t="shared" si="0"/>
        <v>1.001811062163485</v>
      </c>
      <c r="G12" s="174">
        <f t="shared" si="1"/>
        <v>0.08196956538156552</v>
      </c>
      <c r="H12" s="167"/>
    </row>
  </sheetData>
  <sheetProtection/>
  <mergeCells count="1">
    <mergeCell ref="A2:H2"/>
  </mergeCells>
  <printOptions horizontalCentered="1"/>
  <pageMargins left="0.7513888888888889" right="0.3541666666666667" top="0.6673611111111111" bottom="0.5111111111111111" header="0.5111111111111111" footer="0.5111111111111111"/>
  <pageSetup firstPageNumber="12" useFirstPageNumber="1" horizontalDpi="600" verticalDpi="600" orientation="landscape" paperSize="9"/>
  <headerFooter alignWithMargins="0">
    <oddFooter>&amp;C&amp;"Times New Roman"&amp;14— 12 —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B22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43.25390625" style="0" customWidth="1"/>
    <col min="2" max="2" width="28.00390625" style="0" customWidth="1"/>
  </cols>
  <sheetData>
    <row r="2" spans="1:2" ht="22.5">
      <c r="A2" s="19" t="s">
        <v>896</v>
      </c>
      <c r="B2" s="20"/>
    </row>
    <row r="4" ht="14.25">
      <c r="B4" s="21" t="s">
        <v>897</v>
      </c>
    </row>
    <row r="5" spans="1:2" ht="19.5" customHeight="1">
      <c r="A5" s="22" t="s">
        <v>482</v>
      </c>
      <c r="B5" s="22" t="s">
        <v>898</v>
      </c>
    </row>
    <row r="6" spans="1:2" ht="25.5" customHeight="1">
      <c r="A6" s="23" t="s">
        <v>899</v>
      </c>
      <c r="B6" s="23">
        <v>0</v>
      </c>
    </row>
    <row r="7" spans="1:2" ht="25.5" customHeight="1">
      <c r="A7" s="23" t="s">
        <v>900</v>
      </c>
      <c r="B7" s="23">
        <v>0</v>
      </c>
    </row>
    <row r="8" spans="1:2" ht="25.5" customHeight="1">
      <c r="A8" s="23" t="s">
        <v>901</v>
      </c>
      <c r="B8" s="23">
        <v>0</v>
      </c>
    </row>
    <row r="9" spans="1:2" ht="25.5" customHeight="1">
      <c r="A9" s="23" t="s">
        <v>902</v>
      </c>
      <c r="B9" s="23">
        <v>0</v>
      </c>
    </row>
    <row r="10" spans="1:2" ht="25.5" customHeight="1">
      <c r="A10" s="23" t="s">
        <v>901</v>
      </c>
      <c r="B10" s="23">
        <v>0</v>
      </c>
    </row>
    <row r="11" spans="1:2" ht="25.5" customHeight="1">
      <c r="A11" s="23" t="s">
        <v>903</v>
      </c>
      <c r="B11" s="23">
        <v>0</v>
      </c>
    </row>
    <row r="12" spans="1:2" ht="25.5" customHeight="1">
      <c r="A12" s="23" t="s">
        <v>900</v>
      </c>
      <c r="B12" s="23">
        <v>0</v>
      </c>
    </row>
    <row r="13" spans="1:2" ht="25.5" customHeight="1">
      <c r="A13" s="23" t="s">
        <v>902</v>
      </c>
      <c r="B13" s="23">
        <v>0</v>
      </c>
    </row>
    <row r="14" spans="1:2" ht="25.5" customHeight="1">
      <c r="A14" s="23" t="s">
        <v>904</v>
      </c>
      <c r="B14" s="23">
        <v>0</v>
      </c>
    </row>
    <row r="15" spans="1:2" ht="25.5" customHeight="1">
      <c r="A15" s="23" t="s">
        <v>900</v>
      </c>
      <c r="B15" s="23">
        <v>0</v>
      </c>
    </row>
    <row r="16" spans="1:2" ht="25.5" customHeight="1">
      <c r="A16" s="23" t="s">
        <v>902</v>
      </c>
      <c r="B16" s="23">
        <v>0</v>
      </c>
    </row>
    <row r="17" spans="1:2" ht="25.5" customHeight="1">
      <c r="A17" s="23" t="s">
        <v>905</v>
      </c>
      <c r="B17" s="23">
        <v>0</v>
      </c>
    </row>
    <row r="18" spans="1:2" ht="25.5" customHeight="1">
      <c r="A18" s="23" t="s">
        <v>900</v>
      </c>
      <c r="B18" s="23">
        <v>0</v>
      </c>
    </row>
    <row r="19" spans="1:2" ht="25.5" customHeight="1">
      <c r="A19" s="23" t="s">
        <v>902</v>
      </c>
      <c r="B19" s="23">
        <v>0</v>
      </c>
    </row>
    <row r="22" ht="14.25">
      <c r="A22" t="s">
        <v>895</v>
      </c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E14" sqref="E14"/>
    </sheetView>
  </sheetViews>
  <sheetFormatPr defaultColWidth="6.875" defaultRowHeight="14.25"/>
  <cols>
    <col min="1" max="1" width="20.25390625" style="1" customWidth="1"/>
    <col min="2" max="2" width="15.50390625" style="1" customWidth="1"/>
    <col min="3" max="3" width="13.875" style="1" customWidth="1"/>
    <col min="4" max="4" width="12.125" style="1" customWidth="1"/>
    <col min="5" max="5" width="16.50390625" style="1" customWidth="1"/>
    <col min="6" max="6" width="16.25390625" style="1" customWidth="1"/>
    <col min="7" max="16384" width="6.875" style="1" customWidth="1"/>
  </cols>
  <sheetData>
    <row r="1" spans="1:5" s="1" customFormat="1" ht="15" customHeight="1">
      <c r="A1" s="3"/>
      <c r="B1" s="3"/>
      <c r="C1" s="3"/>
      <c r="D1" s="4"/>
      <c r="E1" s="4"/>
    </row>
    <row r="2" spans="1:5" s="1" customFormat="1" ht="30" customHeight="1">
      <c r="A2" s="5" t="s">
        <v>906</v>
      </c>
      <c r="B2" s="5"/>
      <c r="C2" s="5"/>
      <c r="D2" s="5"/>
      <c r="E2" s="5"/>
    </row>
    <row r="3" spans="1:6" s="1" customFormat="1" ht="21" customHeight="1">
      <c r="A3" s="3"/>
      <c r="B3" s="3"/>
      <c r="C3" s="3"/>
      <c r="D3" s="4"/>
      <c r="F3" s="6" t="s">
        <v>406</v>
      </c>
    </row>
    <row r="4" spans="1:6" s="2" customFormat="1" ht="26.25" customHeight="1">
      <c r="A4" s="7" t="s">
        <v>482</v>
      </c>
      <c r="B4" s="7" t="s">
        <v>44</v>
      </c>
      <c r="C4" s="7" t="s">
        <v>45</v>
      </c>
      <c r="D4" s="8" t="s">
        <v>47</v>
      </c>
      <c r="E4" s="9" t="s">
        <v>907</v>
      </c>
      <c r="F4" s="9" t="s">
        <v>908</v>
      </c>
    </row>
    <row r="5" spans="1:6" s="2" customFormat="1" ht="26.25" customHeight="1">
      <c r="A5" s="10" t="s">
        <v>909</v>
      </c>
      <c r="B5" s="11">
        <v>224.11</v>
      </c>
      <c r="C5" s="11">
        <v>354.49</v>
      </c>
      <c r="D5" s="12">
        <v>161.72</v>
      </c>
      <c r="E5" s="13">
        <v>-0.278390076301816</v>
      </c>
      <c r="F5" s="13">
        <v>-0.5437953115743746</v>
      </c>
    </row>
    <row r="6" spans="1:6" s="2" customFormat="1" ht="26.25" customHeight="1">
      <c r="A6" s="14" t="s">
        <v>910</v>
      </c>
      <c r="B6" s="15">
        <v>0</v>
      </c>
      <c r="C6" s="15">
        <v>0</v>
      </c>
      <c r="D6" s="12">
        <v>0</v>
      </c>
      <c r="E6" s="13" t="s">
        <v>911</v>
      </c>
      <c r="F6" s="13" t="s">
        <v>911</v>
      </c>
    </row>
    <row r="7" spans="1:6" s="2" customFormat="1" ht="26.25" customHeight="1">
      <c r="A7" s="14" t="s">
        <v>912</v>
      </c>
      <c r="B7" s="15">
        <v>10.38</v>
      </c>
      <c r="C7" s="15">
        <v>156.49</v>
      </c>
      <c r="D7" s="12">
        <v>9.4</v>
      </c>
      <c r="E7" s="13">
        <v>-0.09441233140655114</v>
      </c>
      <c r="F7" s="13">
        <v>-0.9399322640424308</v>
      </c>
    </row>
    <row r="8" spans="1:6" s="2" customFormat="1" ht="26.25" customHeight="1">
      <c r="A8" s="14" t="s">
        <v>913</v>
      </c>
      <c r="B8" s="15">
        <v>213.73</v>
      </c>
      <c r="C8" s="15">
        <v>198</v>
      </c>
      <c r="D8" s="12">
        <v>152.32</v>
      </c>
      <c r="E8" s="13">
        <v>-0.2873251298367099</v>
      </c>
      <c r="F8" s="13">
        <v>-0.23070707070707075</v>
      </c>
    </row>
    <row r="9" spans="1:6" s="2" customFormat="1" ht="26.25" customHeight="1">
      <c r="A9" s="16" t="s">
        <v>914</v>
      </c>
      <c r="B9" s="15">
        <v>150.51</v>
      </c>
      <c r="C9" s="15">
        <v>198</v>
      </c>
      <c r="D9" s="12">
        <v>114.21</v>
      </c>
      <c r="E9" s="13">
        <v>-0.24117998804066176</v>
      </c>
      <c r="F9" s="13">
        <v>-0.4231818181818182</v>
      </c>
    </row>
    <row r="10" spans="1:6" s="2" customFormat="1" ht="26.25" customHeight="1">
      <c r="A10" s="16" t="s">
        <v>915</v>
      </c>
      <c r="B10" s="15">
        <v>63.22</v>
      </c>
      <c r="C10" s="15">
        <v>0</v>
      </c>
      <c r="D10" s="12">
        <v>38.11</v>
      </c>
      <c r="E10" s="13">
        <v>-0.39718443530528313</v>
      </c>
      <c r="F10" s="13">
        <v>1</v>
      </c>
    </row>
    <row r="11" spans="2:5" s="1" customFormat="1" ht="9.75" customHeight="1">
      <c r="B11" s="17"/>
      <c r="C11" s="17"/>
      <c r="D11" s="17"/>
      <c r="E11" s="17"/>
    </row>
    <row r="12" spans="2:5" s="1" customFormat="1" ht="17.25" customHeight="1">
      <c r="B12" s="17"/>
      <c r="C12" s="17"/>
      <c r="D12" s="17"/>
      <c r="E12" s="17"/>
    </row>
    <row r="13" spans="2:5" s="1" customFormat="1" ht="29.25" customHeight="1">
      <c r="B13" s="17"/>
      <c r="C13" s="17"/>
      <c r="E13" s="18"/>
    </row>
    <row r="14" spans="2:4" s="1" customFormat="1" ht="25.5" customHeight="1">
      <c r="B14" s="17"/>
      <c r="C14" s="17"/>
      <c r="D14" s="17"/>
    </row>
    <row r="15" spans="2:4" s="1" customFormat="1" ht="9.75" customHeight="1">
      <c r="B15" s="17"/>
      <c r="C15" s="17"/>
      <c r="D15" s="17"/>
    </row>
    <row r="16" spans="2:5" s="1" customFormat="1" ht="9.75" customHeight="1">
      <c r="B16" s="17"/>
      <c r="C16" s="17"/>
      <c r="D16" s="17"/>
      <c r="E16" s="17"/>
    </row>
    <row r="17" spans="2:4" s="1" customFormat="1" ht="9.75" customHeight="1">
      <c r="B17" s="17"/>
      <c r="C17" s="17"/>
      <c r="D17" s="17"/>
    </row>
    <row r="18" spans="4:5" s="1" customFormat="1" ht="12.75" customHeight="1">
      <c r="D18" s="17"/>
      <c r="E18" s="17"/>
    </row>
    <row r="19" s="1" customFormat="1" ht="9.75" customHeight="1">
      <c r="D19" s="17"/>
    </row>
    <row r="20" s="1" customFormat="1" ht="12.75" customHeight="1"/>
    <row r="21" spans="4:5" s="1" customFormat="1" ht="12.75" customHeight="1">
      <c r="D21" s="17"/>
      <c r="E21" s="17"/>
    </row>
    <row r="22" s="1" customFormat="1" ht="12.75" customHeight="1">
      <c r="D22" s="17"/>
    </row>
    <row r="23" spans="1:3" s="1" customFormat="1" ht="9.75" customHeight="1">
      <c r="A23" s="17"/>
      <c r="B23" s="17"/>
      <c r="C23" s="17"/>
    </row>
    <row r="24" ht="14.25"/>
    <row r="25" s="1" customFormat="1" ht="14.25">
      <c r="D25" s="17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X49"/>
  <sheetViews>
    <sheetView zoomScaleSheetLayoutView="100" workbookViewId="0" topLeftCell="A1">
      <selection activeCell="L10" sqref="L10"/>
    </sheetView>
  </sheetViews>
  <sheetFormatPr defaultColWidth="9.125" defaultRowHeight="14.25"/>
  <cols>
    <col min="1" max="1" width="17.25390625" style="106" customWidth="1"/>
    <col min="2" max="3" width="10.625" style="106" customWidth="1"/>
    <col min="4" max="4" width="13.875" style="108" customWidth="1"/>
    <col min="5" max="5" width="10.625" style="109" customWidth="1"/>
    <col min="6" max="6" width="11.25390625" style="106" customWidth="1"/>
    <col min="7" max="7" width="12.875" style="106" customWidth="1"/>
    <col min="8" max="8" width="3.875" style="106" customWidth="1"/>
    <col min="9" max="237" width="9.125" style="106" customWidth="1"/>
  </cols>
  <sheetData>
    <row r="1" ht="14.25"/>
    <row r="2" spans="1:8" ht="33.75" customHeight="1">
      <c r="A2" s="28" t="s">
        <v>58</v>
      </c>
      <c r="B2" s="28"/>
      <c r="C2" s="28"/>
      <c r="D2" s="28"/>
      <c r="E2" s="111"/>
      <c r="F2" s="28"/>
      <c r="G2" s="28"/>
      <c r="H2" s="28"/>
    </row>
    <row r="3" spans="4:8" ht="12" customHeight="1">
      <c r="D3" s="113"/>
      <c r="E3" s="114"/>
      <c r="F3" s="112"/>
      <c r="G3" s="112"/>
      <c r="H3" s="112"/>
    </row>
    <row r="4" spans="4:8" ht="12" customHeight="1">
      <c r="D4" s="155"/>
      <c r="E4" s="156"/>
      <c r="F4" s="157"/>
      <c r="G4" s="157" t="s">
        <v>42</v>
      </c>
      <c r="H4" s="157"/>
    </row>
    <row r="5" spans="1:8" ht="30" customHeight="1">
      <c r="A5" s="158" t="s">
        <v>43</v>
      </c>
      <c r="B5" s="120" t="s">
        <v>44</v>
      </c>
      <c r="C5" s="120" t="s">
        <v>45</v>
      </c>
      <c r="D5" s="120" t="s">
        <v>46</v>
      </c>
      <c r="E5" s="121" t="s">
        <v>47</v>
      </c>
      <c r="F5" s="122" t="s">
        <v>48</v>
      </c>
      <c r="G5" s="122" t="s">
        <v>49</v>
      </c>
      <c r="H5" s="122" t="s">
        <v>50</v>
      </c>
    </row>
    <row r="6" spans="1:8" ht="30" customHeight="1">
      <c r="A6" s="159" t="s">
        <v>59</v>
      </c>
      <c r="B6" s="120">
        <f>B7+B17</f>
        <v>59778</v>
      </c>
      <c r="C6" s="120">
        <f>C7+C17</f>
        <v>63001</v>
      </c>
      <c r="D6" s="120">
        <f>D7+D17</f>
        <v>68095</v>
      </c>
      <c r="E6" s="121">
        <f>E7+E17</f>
        <v>74096</v>
      </c>
      <c r="F6" s="124">
        <f aca="true" t="shared" si="0" ref="F6:F10">E6/D6</f>
        <v>1.088126881562523</v>
      </c>
      <c r="G6" s="124">
        <f aca="true" t="shared" si="1" ref="G6:G8">E6/B6-1</f>
        <v>0.2395195556893841</v>
      </c>
      <c r="H6" s="122"/>
    </row>
    <row r="7" spans="1:8" ht="30" customHeight="1">
      <c r="A7" s="160" t="s">
        <v>55</v>
      </c>
      <c r="B7" s="128">
        <f>SUM(B8:B16)</f>
        <v>53009</v>
      </c>
      <c r="C7" s="128">
        <f>SUM(C8:C16)</f>
        <v>56218</v>
      </c>
      <c r="D7" s="128">
        <f>SUM(D8:D16)</f>
        <v>60279</v>
      </c>
      <c r="E7" s="129">
        <f>SUM(E8:E16)</f>
        <v>65989</v>
      </c>
      <c r="F7" s="124">
        <f t="shared" si="0"/>
        <v>1.0947261898837075</v>
      </c>
      <c r="G7" s="124">
        <f t="shared" si="1"/>
        <v>0.2448640796845818</v>
      </c>
      <c r="H7" s="161"/>
    </row>
    <row r="8" spans="1:8" ht="30" customHeight="1">
      <c r="A8" s="160" t="s">
        <v>60</v>
      </c>
      <c r="B8" s="128">
        <f>18590-15</f>
        <v>18575</v>
      </c>
      <c r="C8" s="128">
        <v>21408</v>
      </c>
      <c r="D8" s="128">
        <v>19648</v>
      </c>
      <c r="E8" s="129">
        <v>20760</v>
      </c>
      <c r="F8" s="124">
        <f t="shared" si="0"/>
        <v>1.0565960912052117</v>
      </c>
      <c r="G8" s="124">
        <f t="shared" si="1"/>
        <v>0.11763122476446841</v>
      </c>
      <c r="H8" s="161"/>
    </row>
    <row r="9" spans="1:8" ht="30" customHeight="1">
      <c r="A9" s="160" t="s">
        <v>61</v>
      </c>
      <c r="B9" s="162"/>
      <c r="C9" s="128"/>
      <c r="D9" s="128">
        <v>5</v>
      </c>
      <c r="E9" s="163">
        <v>60</v>
      </c>
      <c r="F9" s="124">
        <f t="shared" si="0"/>
        <v>12</v>
      </c>
      <c r="G9" s="124"/>
      <c r="H9" s="161"/>
    </row>
    <row r="10" spans="1:8" ht="30" customHeight="1">
      <c r="A10" s="160" t="s">
        <v>62</v>
      </c>
      <c r="B10" s="128">
        <v>7475</v>
      </c>
      <c r="C10" s="128">
        <v>7560</v>
      </c>
      <c r="D10" s="128">
        <v>8753</v>
      </c>
      <c r="E10" s="129">
        <v>8255</v>
      </c>
      <c r="F10" s="124">
        <f t="shared" si="0"/>
        <v>0.9431052210670627</v>
      </c>
      <c r="G10" s="124">
        <f aca="true" t="shared" si="2" ref="G10:G16">E10/B10-1</f>
        <v>0.10434782608695659</v>
      </c>
      <c r="H10" s="161"/>
    </row>
    <row r="11" spans="1:8" ht="30" customHeight="1">
      <c r="A11" s="164" t="s">
        <v>63</v>
      </c>
      <c r="B11" s="128"/>
      <c r="C11" s="128"/>
      <c r="D11" s="128"/>
      <c r="E11" s="129"/>
      <c r="F11" s="124"/>
      <c r="G11" s="124"/>
      <c r="H11" s="161"/>
    </row>
    <row r="12" spans="1:8" ht="30" customHeight="1">
      <c r="A12" s="160" t="s">
        <v>64</v>
      </c>
      <c r="B12" s="128">
        <v>3806</v>
      </c>
      <c r="C12" s="128">
        <v>3950</v>
      </c>
      <c r="D12" s="128">
        <v>3968</v>
      </c>
      <c r="E12" s="129">
        <v>3943</v>
      </c>
      <c r="F12" s="124">
        <f aca="true" t="shared" si="3" ref="F12:F16">E12/D12</f>
        <v>0.9936995967741935</v>
      </c>
      <c r="G12" s="124">
        <f t="shared" si="2"/>
        <v>0.03599579611140302</v>
      </c>
      <c r="H12" s="161"/>
    </row>
    <row r="13" spans="1:8" ht="30" customHeight="1">
      <c r="A13" s="164" t="s">
        <v>65</v>
      </c>
      <c r="B13" s="128">
        <v>6940</v>
      </c>
      <c r="C13" s="128">
        <v>7000</v>
      </c>
      <c r="D13" s="128">
        <v>6329</v>
      </c>
      <c r="E13" s="129">
        <v>6786</v>
      </c>
      <c r="F13" s="124">
        <f t="shared" si="3"/>
        <v>1.0722072997313952</v>
      </c>
      <c r="G13" s="124">
        <f t="shared" si="2"/>
        <v>-0.022190201729106573</v>
      </c>
      <c r="H13" s="161"/>
    </row>
    <row r="14" spans="1:8" ht="30" customHeight="1">
      <c r="A14" s="160" t="s">
        <v>66</v>
      </c>
      <c r="B14" s="128">
        <v>6965</v>
      </c>
      <c r="C14" s="128">
        <v>6900</v>
      </c>
      <c r="D14" s="128">
        <v>10122</v>
      </c>
      <c r="E14" s="129">
        <v>10495</v>
      </c>
      <c r="F14" s="124">
        <f t="shared" si="3"/>
        <v>1.0368504248172299</v>
      </c>
      <c r="G14" s="124">
        <f t="shared" si="2"/>
        <v>0.5068198133524766</v>
      </c>
      <c r="H14" s="161"/>
    </row>
    <row r="15" spans="1:8" ht="30" customHeight="1">
      <c r="A15" s="160" t="s">
        <v>67</v>
      </c>
      <c r="B15" s="128">
        <v>3362</v>
      </c>
      <c r="C15" s="128">
        <v>3400</v>
      </c>
      <c r="D15" s="128">
        <v>4579</v>
      </c>
      <c r="E15" s="129">
        <v>7853</v>
      </c>
      <c r="F15" s="124">
        <f t="shared" si="3"/>
        <v>1.7150032758244158</v>
      </c>
      <c r="G15" s="124">
        <f t="shared" si="2"/>
        <v>1.3358120166567518</v>
      </c>
      <c r="H15" s="161"/>
    </row>
    <row r="16" spans="1:8" ht="30" customHeight="1">
      <c r="A16" s="160" t="s">
        <v>68</v>
      </c>
      <c r="B16" s="128">
        <v>5886</v>
      </c>
      <c r="C16" s="128">
        <v>6000</v>
      </c>
      <c r="D16" s="128">
        <v>6875</v>
      </c>
      <c r="E16" s="129">
        <v>7837</v>
      </c>
      <c r="F16" s="124">
        <f t="shared" si="3"/>
        <v>1.1399272727272727</v>
      </c>
      <c r="G16" s="124">
        <f t="shared" si="2"/>
        <v>0.33146449201495076</v>
      </c>
      <c r="H16" s="161"/>
    </row>
    <row r="17" spans="1:8" ht="30" customHeight="1">
      <c r="A17" s="160" t="s">
        <v>56</v>
      </c>
      <c r="B17" s="128">
        <f>SUM(B18:B23)</f>
        <v>6769</v>
      </c>
      <c r="C17" s="128">
        <f>SUM(C18:C23)</f>
        <v>6783</v>
      </c>
      <c r="D17" s="128">
        <f>SUM(D18:D23)</f>
        <v>7816</v>
      </c>
      <c r="E17" s="129">
        <f>SUM(E18:E23)</f>
        <v>8107</v>
      </c>
      <c r="F17" s="124">
        <f aca="true" t="shared" si="4" ref="F17:F28">E17/D17</f>
        <v>1.0372313203684749</v>
      </c>
      <c r="G17" s="124">
        <f aca="true" t="shared" si="5" ref="G17:G27">E17/B17-1</f>
        <v>0.19766582951691536</v>
      </c>
      <c r="H17" s="161"/>
    </row>
    <row r="18" spans="1:8" ht="30" customHeight="1">
      <c r="A18" s="160" t="s">
        <v>69</v>
      </c>
      <c r="B18" s="128">
        <v>2930</v>
      </c>
      <c r="C18" s="128">
        <v>2940</v>
      </c>
      <c r="D18" s="128">
        <v>2711</v>
      </c>
      <c r="E18" s="129">
        <v>2840</v>
      </c>
      <c r="F18" s="124">
        <f t="shared" si="4"/>
        <v>1.047583917373663</v>
      </c>
      <c r="G18" s="124">
        <f t="shared" si="5"/>
        <v>-0.030716723549488067</v>
      </c>
      <c r="H18" s="161"/>
    </row>
    <row r="19" spans="1:8" ht="30" customHeight="1">
      <c r="A19" s="164" t="s">
        <v>70</v>
      </c>
      <c r="B19" s="128">
        <v>1528</v>
      </c>
      <c r="C19" s="128">
        <v>2763</v>
      </c>
      <c r="D19" s="128">
        <v>1562</v>
      </c>
      <c r="E19" s="129">
        <v>1600</v>
      </c>
      <c r="F19" s="124">
        <f t="shared" si="4"/>
        <v>1.0243277848911652</v>
      </c>
      <c r="G19" s="124">
        <f t="shared" si="5"/>
        <v>0.04712041884816753</v>
      </c>
      <c r="H19" s="161"/>
    </row>
    <row r="20" spans="1:8" ht="30" customHeight="1">
      <c r="A20" s="160" t="s">
        <v>71</v>
      </c>
      <c r="B20" s="128">
        <v>554</v>
      </c>
      <c r="C20" s="128">
        <v>217</v>
      </c>
      <c r="D20" s="128">
        <v>1315</v>
      </c>
      <c r="E20" s="129">
        <v>1309</v>
      </c>
      <c r="F20" s="124">
        <f t="shared" si="4"/>
        <v>0.9954372623574145</v>
      </c>
      <c r="G20" s="124">
        <f t="shared" si="5"/>
        <v>1.3628158844765341</v>
      </c>
      <c r="H20" s="161"/>
    </row>
    <row r="21" spans="1:8" ht="30" customHeight="1">
      <c r="A21" s="164" t="s">
        <v>72</v>
      </c>
      <c r="B21" s="128"/>
      <c r="C21" s="128"/>
      <c r="D21" s="128">
        <v>66</v>
      </c>
      <c r="E21" s="129">
        <v>66</v>
      </c>
      <c r="F21" s="124">
        <f t="shared" si="4"/>
        <v>1</v>
      </c>
      <c r="G21" s="124"/>
      <c r="H21" s="161"/>
    </row>
    <row r="22" spans="1:8" ht="30" customHeight="1">
      <c r="A22" s="164" t="s">
        <v>73</v>
      </c>
      <c r="B22" s="128">
        <v>1754</v>
      </c>
      <c r="C22" s="128">
        <v>843</v>
      </c>
      <c r="D22" s="128">
        <v>2111</v>
      </c>
      <c r="E22" s="129">
        <v>2240</v>
      </c>
      <c r="F22" s="124">
        <f t="shared" si="4"/>
        <v>1.0611084793936523</v>
      </c>
      <c r="G22" s="124">
        <f aca="true" t="shared" si="6" ref="G22:G28">E22/B22-1</f>
        <v>0.2770809578107183</v>
      </c>
      <c r="H22" s="161"/>
    </row>
    <row r="23" spans="1:8" ht="30" customHeight="1">
      <c r="A23" s="160" t="s">
        <v>74</v>
      </c>
      <c r="B23" s="128">
        <v>3</v>
      </c>
      <c r="C23" s="128">
        <v>20</v>
      </c>
      <c r="D23" s="128">
        <v>51</v>
      </c>
      <c r="E23" s="129">
        <v>52</v>
      </c>
      <c r="F23" s="124">
        <f t="shared" si="4"/>
        <v>1.0196078431372548</v>
      </c>
      <c r="G23" s="124">
        <f t="shared" si="6"/>
        <v>16.333333333333332</v>
      </c>
      <c r="H23" s="161"/>
    </row>
    <row r="24" spans="1:8" ht="30" customHeight="1">
      <c r="A24" s="164" t="s">
        <v>75</v>
      </c>
      <c r="B24" s="128">
        <v>30020</v>
      </c>
      <c r="C24" s="128">
        <v>18635</v>
      </c>
      <c r="D24" s="128">
        <v>32708</v>
      </c>
      <c r="E24" s="129">
        <v>34078</v>
      </c>
      <c r="F24" s="124">
        <f t="shared" si="4"/>
        <v>1.0418857771798948</v>
      </c>
      <c r="G24" s="124">
        <f t="shared" si="6"/>
        <v>0.1351765489673551</v>
      </c>
      <c r="H24" s="161"/>
    </row>
    <row r="25" spans="1:8" ht="30" customHeight="1">
      <c r="A25" s="136" t="s">
        <v>76</v>
      </c>
      <c r="B25" s="165">
        <f>B6+B24</f>
        <v>89798</v>
      </c>
      <c r="C25" s="165">
        <f>C6+C24</f>
        <v>81636</v>
      </c>
      <c r="D25" s="165">
        <f>D6+D24</f>
        <v>100803</v>
      </c>
      <c r="E25" s="166">
        <f>E6+E24</f>
        <v>108174</v>
      </c>
      <c r="F25" s="139">
        <f t="shared" si="4"/>
        <v>1.0731228237254844</v>
      </c>
      <c r="G25" s="139">
        <f t="shared" si="6"/>
        <v>0.204637074322368</v>
      </c>
      <c r="H25" s="167"/>
    </row>
    <row r="26" spans="1:8" ht="30" customHeight="1">
      <c r="A26" s="164" t="s">
        <v>77</v>
      </c>
      <c r="B26" s="128">
        <v>5200</v>
      </c>
      <c r="C26" s="128">
        <v>3899</v>
      </c>
      <c r="D26" s="128">
        <v>2385</v>
      </c>
      <c r="E26" s="129">
        <v>6600</v>
      </c>
      <c r="F26" s="124">
        <f t="shared" si="4"/>
        <v>2.7672955974842766</v>
      </c>
      <c r="G26" s="124">
        <f t="shared" si="6"/>
        <v>0.26923076923076916</v>
      </c>
      <c r="H26" s="161"/>
    </row>
    <row r="27" spans="1:8" ht="30" customHeight="1">
      <c r="A27" s="160" t="s">
        <v>78</v>
      </c>
      <c r="B27" s="128">
        <v>9</v>
      </c>
      <c r="C27" s="128"/>
      <c r="D27" s="128">
        <v>48</v>
      </c>
      <c r="E27" s="129">
        <v>48</v>
      </c>
      <c r="F27" s="124">
        <f t="shared" si="4"/>
        <v>1</v>
      </c>
      <c r="G27" s="124">
        <f t="shared" si="6"/>
        <v>4.333333333333333</v>
      </c>
      <c r="H27" s="161"/>
    </row>
    <row r="28" spans="1:8" ht="30" customHeight="1">
      <c r="A28" s="168" t="s">
        <v>79</v>
      </c>
      <c r="B28" s="137">
        <f>SUM(B25:B27)</f>
        <v>95007</v>
      </c>
      <c r="C28" s="137">
        <f>SUM(C25:C27)</f>
        <v>85535</v>
      </c>
      <c r="D28" s="137">
        <f>SUM(D25:D27)</f>
        <v>103236</v>
      </c>
      <c r="E28" s="138">
        <f>SUM(E25:E27)</f>
        <v>114822</v>
      </c>
      <c r="F28" s="124">
        <f t="shared" si="4"/>
        <v>1.11222829245612</v>
      </c>
      <c r="G28" s="124">
        <f t="shared" si="6"/>
        <v>0.20856357952571924</v>
      </c>
      <c r="H28" s="168"/>
    </row>
    <row r="29" spans="4:8" ht="36" customHeight="1">
      <c r="D29" s="152"/>
      <c r="E29" s="153"/>
      <c r="F29" s="152"/>
      <c r="G29" s="152"/>
      <c r="H29" s="152"/>
    </row>
    <row r="30" spans="4:8" ht="36" customHeight="1">
      <c r="D30" s="152"/>
      <c r="E30" s="153"/>
      <c r="F30" s="152"/>
      <c r="G30" s="152"/>
      <c r="H30" s="152"/>
    </row>
    <row r="31" spans="4:8" s="106" customFormat="1" ht="36" customHeight="1">
      <c r="D31" s="152"/>
      <c r="E31" s="153"/>
      <c r="F31" s="152"/>
      <c r="G31" s="152"/>
      <c r="H31" s="152"/>
    </row>
    <row r="32" spans="4:8" ht="36" customHeight="1">
      <c r="D32" s="152"/>
      <c r="E32" s="153"/>
      <c r="F32" s="152"/>
      <c r="G32" s="152"/>
      <c r="H32" s="152"/>
    </row>
    <row r="33" spans="1:8" s="107" customFormat="1" ht="36" customHeight="1">
      <c r="A33" s="106"/>
      <c r="B33" s="106"/>
      <c r="C33" s="106"/>
      <c r="D33" s="152"/>
      <c r="E33" s="153"/>
      <c r="F33" s="152"/>
      <c r="G33" s="152"/>
      <c r="H33" s="152"/>
    </row>
    <row r="34" spans="4:8" ht="36" customHeight="1">
      <c r="D34" s="152"/>
      <c r="E34" s="153"/>
      <c r="F34" s="152"/>
      <c r="G34" s="152"/>
      <c r="H34" s="152"/>
    </row>
    <row r="35" spans="4:8" ht="36" customHeight="1">
      <c r="D35" s="152"/>
      <c r="E35" s="153"/>
      <c r="F35" s="152"/>
      <c r="G35" s="152"/>
      <c r="H35" s="152"/>
    </row>
    <row r="36" spans="4:8" ht="36" customHeight="1">
      <c r="D36" s="152"/>
      <c r="E36" s="153"/>
      <c r="F36" s="152"/>
      <c r="G36" s="152"/>
      <c r="H36" s="152"/>
    </row>
    <row r="37" spans="4:232" ht="14.25">
      <c r="D37" s="152"/>
      <c r="E37" s="153"/>
      <c r="F37" s="152"/>
      <c r="G37" s="152"/>
      <c r="H37" s="152"/>
      <c r="HN37"/>
      <c r="HO37"/>
      <c r="HP37"/>
      <c r="HQ37"/>
      <c r="HR37"/>
      <c r="HS37"/>
      <c r="HT37"/>
      <c r="HU37"/>
      <c r="HV37"/>
      <c r="HW37"/>
      <c r="HX37"/>
    </row>
    <row r="38" spans="4:232" ht="14.25">
      <c r="D38" s="106"/>
      <c r="E38" s="154"/>
      <c r="HN38"/>
      <c r="HO38"/>
      <c r="HP38"/>
      <c r="HQ38"/>
      <c r="HR38"/>
      <c r="HS38"/>
      <c r="HT38"/>
      <c r="HU38"/>
      <c r="HV38"/>
      <c r="HW38"/>
      <c r="HX38"/>
    </row>
    <row r="39" spans="4:232" ht="14.25">
      <c r="D39" s="106"/>
      <c r="E39" s="154"/>
      <c r="HN39"/>
      <c r="HO39"/>
      <c r="HP39"/>
      <c r="HQ39"/>
      <c r="HR39"/>
      <c r="HS39"/>
      <c r="HT39"/>
      <c r="HU39"/>
      <c r="HV39"/>
      <c r="HW39"/>
      <c r="HX39"/>
    </row>
    <row r="40" spans="4:232" ht="14.25">
      <c r="D40" s="106"/>
      <c r="E40" s="154"/>
      <c r="HN40"/>
      <c r="HO40"/>
      <c r="HP40"/>
      <c r="HQ40"/>
      <c r="HR40"/>
      <c r="HS40"/>
      <c r="HT40"/>
      <c r="HU40"/>
      <c r="HV40"/>
      <c r="HW40"/>
      <c r="HX40"/>
    </row>
    <row r="41" spans="4:232" ht="14.25">
      <c r="D41" s="106"/>
      <c r="E41" s="154"/>
      <c r="HN41"/>
      <c r="HO41"/>
      <c r="HP41"/>
      <c r="HQ41"/>
      <c r="HR41"/>
      <c r="HS41"/>
      <c r="HT41"/>
      <c r="HU41"/>
      <c r="HV41"/>
      <c r="HW41"/>
      <c r="HX41"/>
    </row>
    <row r="42" spans="222:232" ht="14.25">
      <c r="HN42"/>
      <c r="HO42"/>
      <c r="HP42"/>
      <c r="HQ42"/>
      <c r="HR42"/>
      <c r="HS42"/>
      <c r="HT42"/>
      <c r="HU42"/>
      <c r="HV42"/>
      <c r="HW42"/>
      <c r="HX42"/>
    </row>
    <row r="43" spans="222:232" ht="14.25">
      <c r="HN43"/>
      <c r="HO43"/>
      <c r="HP43"/>
      <c r="HQ43"/>
      <c r="HR43"/>
      <c r="HS43"/>
      <c r="HT43"/>
      <c r="HU43"/>
      <c r="HV43"/>
      <c r="HW43"/>
      <c r="HX43"/>
    </row>
    <row r="44" spans="222:232" ht="14.25">
      <c r="HN44"/>
      <c r="HO44"/>
      <c r="HP44"/>
      <c r="HQ44"/>
      <c r="HR44"/>
      <c r="HS44"/>
      <c r="HT44"/>
      <c r="HU44"/>
      <c r="HV44"/>
      <c r="HW44"/>
      <c r="HX44"/>
    </row>
    <row r="45" spans="222:232" ht="14.25">
      <c r="HN45"/>
      <c r="HO45"/>
      <c r="HP45"/>
      <c r="HQ45"/>
      <c r="HR45"/>
      <c r="HS45"/>
      <c r="HT45"/>
      <c r="HU45"/>
      <c r="HV45"/>
      <c r="HW45"/>
      <c r="HX45"/>
    </row>
    <row r="46" spans="222:232" ht="14.25">
      <c r="HN46"/>
      <c r="HO46"/>
      <c r="HP46"/>
      <c r="HQ46"/>
      <c r="HR46"/>
      <c r="HS46"/>
      <c r="HT46"/>
      <c r="HU46"/>
      <c r="HV46"/>
      <c r="HW46"/>
      <c r="HX46"/>
    </row>
    <row r="47" spans="222:232" ht="14.25">
      <c r="HN47"/>
      <c r="HO47"/>
      <c r="HP47"/>
      <c r="HQ47"/>
      <c r="HR47"/>
      <c r="HS47"/>
      <c r="HT47"/>
      <c r="HU47"/>
      <c r="HV47"/>
      <c r="HW47"/>
      <c r="HX47"/>
    </row>
    <row r="48" spans="222:232" ht="14.25">
      <c r="HN48"/>
      <c r="HO48"/>
      <c r="HP48"/>
      <c r="HQ48"/>
      <c r="HR48"/>
      <c r="HS48"/>
      <c r="HT48"/>
      <c r="HU48"/>
      <c r="HV48"/>
      <c r="HW48"/>
      <c r="HX48"/>
    </row>
    <row r="49" spans="222:232" ht="14.25">
      <c r="HN49"/>
      <c r="HO49"/>
      <c r="HP49"/>
      <c r="HQ49"/>
      <c r="HR49"/>
      <c r="HS49"/>
      <c r="HT49"/>
      <c r="HU49"/>
      <c r="HV49"/>
      <c r="HW49"/>
      <c r="HX49"/>
    </row>
  </sheetData>
  <sheetProtection/>
  <mergeCells count="1">
    <mergeCell ref="A2:H2"/>
  </mergeCells>
  <printOptions/>
  <pageMargins left="0.7513888888888889" right="0.2361111111111111" top="0.5902777777777778" bottom="0.3541666666666667" header="0.5111111111111111" footer="0.3541666666666667"/>
  <pageSetup firstPageNumber="13" useFirstPageNumber="1" horizontalDpi="600" verticalDpi="600" orientation="landscape" paperSize="9"/>
  <headerFooter alignWithMargins="0">
    <oddFooter>&amp;C&amp;"Times New Roman"&amp;14—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M41"/>
  <sheetViews>
    <sheetView zoomScaleSheetLayoutView="100" workbookViewId="0" topLeftCell="A1">
      <selection activeCell="D14" sqref="D14"/>
    </sheetView>
  </sheetViews>
  <sheetFormatPr defaultColWidth="9.125" defaultRowHeight="14.25"/>
  <cols>
    <col min="1" max="1" width="19.625" style="106" customWidth="1"/>
    <col min="2" max="3" width="8.50390625" style="106" customWidth="1"/>
    <col min="4" max="4" width="8.50390625" style="108" customWidth="1"/>
    <col min="5" max="5" width="8.50390625" style="109" customWidth="1"/>
    <col min="6" max="7" width="8.50390625" style="106" customWidth="1"/>
    <col min="8" max="8" width="8.50390625" style="110" customWidth="1"/>
    <col min="9" max="238" width="9.125" style="106" customWidth="1"/>
  </cols>
  <sheetData>
    <row r="1" ht="14.25"/>
    <row r="2" spans="1:8" ht="33.75" customHeight="1">
      <c r="A2" s="28" t="s">
        <v>80</v>
      </c>
      <c r="B2" s="28"/>
      <c r="C2" s="28"/>
      <c r="D2" s="28"/>
      <c r="E2" s="111"/>
      <c r="F2" s="28"/>
      <c r="G2" s="28"/>
      <c r="H2" s="28"/>
    </row>
    <row r="3" spans="1:7" ht="12" customHeight="1">
      <c r="A3" s="112"/>
      <c r="B3" s="112"/>
      <c r="C3" s="112"/>
      <c r="D3" s="113"/>
      <c r="E3" s="114"/>
      <c r="G3" s="29"/>
    </row>
    <row r="4" spans="1:8" ht="12" customHeight="1">
      <c r="A4" s="115"/>
      <c r="B4" s="115"/>
      <c r="C4" s="115"/>
      <c r="D4" s="116"/>
      <c r="E4" s="117"/>
      <c r="G4" s="118" t="s">
        <v>42</v>
      </c>
      <c r="H4" s="118"/>
    </row>
    <row r="5" spans="1:8" ht="30" customHeight="1">
      <c r="A5" s="119" t="s">
        <v>43</v>
      </c>
      <c r="B5" s="120" t="s">
        <v>44</v>
      </c>
      <c r="C5" s="120" t="s">
        <v>45</v>
      </c>
      <c r="D5" s="120" t="s">
        <v>46</v>
      </c>
      <c r="E5" s="121" t="s">
        <v>47</v>
      </c>
      <c r="F5" s="122" t="s">
        <v>48</v>
      </c>
      <c r="G5" s="122" t="s">
        <v>49</v>
      </c>
      <c r="H5" s="122" t="s">
        <v>50</v>
      </c>
    </row>
    <row r="6" spans="1:8" ht="30" customHeight="1">
      <c r="A6" s="123" t="s">
        <v>81</v>
      </c>
      <c r="B6" s="120">
        <f aca="true" t="shared" si="0" ref="B6:E6">SUM(B7:B23)</f>
        <v>75016</v>
      </c>
      <c r="C6" s="120">
        <f t="shared" si="0"/>
        <v>74859</v>
      </c>
      <c r="D6" s="120">
        <f t="shared" si="0"/>
        <v>89600</v>
      </c>
      <c r="E6" s="121">
        <f t="shared" si="0"/>
        <v>91275</v>
      </c>
      <c r="F6" s="124">
        <f aca="true" t="shared" si="1" ref="F6:F16">E6/D6</f>
        <v>1.0186941964285714</v>
      </c>
      <c r="G6" s="125">
        <f aca="true" t="shared" si="2" ref="G6:G18">E6/B6-1</f>
        <v>0.21674042870854215</v>
      </c>
      <c r="H6" s="126"/>
    </row>
    <row r="7" spans="1:8" ht="30" customHeight="1">
      <c r="A7" s="127" t="s">
        <v>82</v>
      </c>
      <c r="B7" s="128">
        <v>11167</v>
      </c>
      <c r="C7" s="128">
        <v>12441</v>
      </c>
      <c r="D7" s="128">
        <v>13496</v>
      </c>
      <c r="E7" s="129">
        <v>13982</v>
      </c>
      <c r="F7" s="124">
        <f t="shared" si="1"/>
        <v>1.0360106698280973</v>
      </c>
      <c r="G7" s="124">
        <f t="shared" si="2"/>
        <v>0.2520820274021671</v>
      </c>
      <c r="H7" s="130"/>
    </row>
    <row r="8" spans="1:8" ht="30" customHeight="1">
      <c r="A8" s="127" t="s">
        <v>83</v>
      </c>
      <c r="B8" s="128">
        <v>5954</v>
      </c>
      <c r="C8" s="128">
        <v>5878</v>
      </c>
      <c r="D8" s="128">
        <v>6906</v>
      </c>
      <c r="E8" s="129">
        <v>6907</v>
      </c>
      <c r="F8" s="124">
        <f t="shared" si="1"/>
        <v>1.0001448016217782</v>
      </c>
      <c r="G8" s="124">
        <f t="shared" si="2"/>
        <v>0.16006046355391335</v>
      </c>
      <c r="H8" s="130"/>
    </row>
    <row r="9" spans="1:8" ht="30" customHeight="1">
      <c r="A9" s="127" t="s">
        <v>84</v>
      </c>
      <c r="B9" s="128">
        <v>30301</v>
      </c>
      <c r="C9" s="128">
        <v>30271</v>
      </c>
      <c r="D9" s="128">
        <v>32602</v>
      </c>
      <c r="E9" s="129">
        <v>33006</v>
      </c>
      <c r="F9" s="124">
        <f t="shared" si="1"/>
        <v>1.012391877798908</v>
      </c>
      <c r="G9" s="124">
        <f t="shared" si="2"/>
        <v>0.0892709811557375</v>
      </c>
      <c r="H9" s="130"/>
    </row>
    <row r="10" spans="1:8" ht="30" customHeight="1">
      <c r="A10" s="127" t="s">
        <v>85</v>
      </c>
      <c r="B10" s="128">
        <v>975</v>
      </c>
      <c r="C10" s="128">
        <v>1215</v>
      </c>
      <c r="D10" s="128">
        <v>1206</v>
      </c>
      <c r="E10" s="129">
        <v>1206</v>
      </c>
      <c r="F10" s="124">
        <f t="shared" si="1"/>
        <v>1</v>
      </c>
      <c r="G10" s="124">
        <f t="shared" si="2"/>
        <v>0.23692307692307701</v>
      </c>
      <c r="H10" s="130"/>
    </row>
    <row r="11" spans="1:8" ht="30" customHeight="1">
      <c r="A11" s="127" t="s">
        <v>86</v>
      </c>
      <c r="B11" s="128">
        <v>495</v>
      </c>
      <c r="C11" s="128">
        <v>448</v>
      </c>
      <c r="D11" s="128">
        <v>587</v>
      </c>
      <c r="E11" s="129">
        <v>617</v>
      </c>
      <c r="F11" s="124">
        <f t="shared" si="1"/>
        <v>1.051107325383305</v>
      </c>
      <c r="G11" s="124">
        <f t="shared" si="2"/>
        <v>0.2464646464646465</v>
      </c>
      <c r="H11" s="130"/>
    </row>
    <row r="12" spans="1:8" ht="30" customHeight="1">
      <c r="A12" s="127" t="s">
        <v>87</v>
      </c>
      <c r="B12" s="128">
        <v>6573</v>
      </c>
      <c r="C12" s="128">
        <v>7240</v>
      </c>
      <c r="D12" s="128">
        <v>13150</v>
      </c>
      <c r="E12" s="129">
        <v>13386</v>
      </c>
      <c r="F12" s="124">
        <f t="shared" si="1"/>
        <v>1.0179467680608365</v>
      </c>
      <c r="G12" s="124">
        <f t="shared" si="2"/>
        <v>1.0365130077590141</v>
      </c>
      <c r="H12" s="130"/>
    </row>
    <row r="13" spans="1:8" ht="30" customHeight="1">
      <c r="A13" s="127" t="s">
        <v>88</v>
      </c>
      <c r="B13" s="128">
        <v>5034</v>
      </c>
      <c r="C13" s="128">
        <v>3010</v>
      </c>
      <c r="D13" s="128">
        <v>4458</v>
      </c>
      <c r="E13" s="129">
        <v>4600</v>
      </c>
      <c r="F13" s="124">
        <f t="shared" si="1"/>
        <v>1.031852848811126</v>
      </c>
      <c r="G13" s="124">
        <f t="shared" si="2"/>
        <v>-0.08621374652363922</v>
      </c>
      <c r="H13" s="130"/>
    </row>
    <row r="14" spans="1:8" ht="30" customHeight="1">
      <c r="A14" s="127" t="s">
        <v>89</v>
      </c>
      <c r="B14" s="128">
        <v>76</v>
      </c>
      <c r="C14" s="128">
        <v>87</v>
      </c>
      <c r="D14" s="128">
        <v>86</v>
      </c>
      <c r="E14" s="129">
        <v>107</v>
      </c>
      <c r="F14" s="124">
        <f t="shared" si="1"/>
        <v>1.244186046511628</v>
      </c>
      <c r="G14" s="124">
        <f t="shared" si="2"/>
        <v>0.4078947368421053</v>
      </c>
      <c r="H14" s="130"/>
    </row>
    <row r="15" spans="1:8" ht="30" customHeight="1">
      <c r="A15" s="127" t="s">
        <v>90</v>
      </c>
      <c r="B15" s="128">
        <v>11868</v>
      </c>
      <c r="C15" s="128">
        <v>10283</v>
      </c>
      <c r="D15" s="128">
        <v>13790</v>
      </c>
      <c r="E15" s="129">
        <v>14056</v>
      </c>
      <c r="F15" s="124">
        <f t="shared" si="1"/>
        <v>1.0192893401015228</v>
      </c>
      <c r="G15" s="124">
        <f t="shared" si="2"/>
        <v>0.184361307718234</v>
      </c>
      <c r="H15" s="130"/>
    </row>
    <row r="16" spans="1:8" ht="30" customHeight="1">
      <c r="A16" s="127" t="s">
        <v>91</v>
      </c>
      <c r="B16" s="128">
        <v>1094</v>
      </c>
      <c r="C16" s="128">
        <v>805</v>
      </c>
      <c r="D16" s="128">
        <v>1405</v>
      </c>
      <c r="E16" s="129">
        <v>1395</v>
      </c>
      <c r="F16" s="124">
        <f t="shared" si="1"/>
        <v>0.9928825622775801</v>
      </c>
      <c r="G16" s="124">
        <f t="shared" si="2"/>
        <v>0.2751371115173675</v>
      </c>
      <c r="H16" s="130"/>
    </row>
    <row r="17" spans="1:8" ht="30" customHeight="1">
      <c r="A17" s="127" t="s">
        <v>92</v>
      </c>
      <c r="B17" s="128">
        <v>7</v>
      </c>
      <c r="C17" s="128"/>
      <c r="D17" s="128"/>
      <c r="E17" s="129">
        <v>60</v>
      </c>
      <c r="F17" s="124"/>
      <c r="G17" s="124">
        <f t="shared" si="2"/>
        <v>7.571428571428571</v>
      </c>
      <c r="H17" s="130"/>
    </row>
    <row r="18" spans="1:8" ht="30" customHeight="1">
      <c r="A18" s="127" t="s">
        <v>93</v>
      </c>
      <c r="B18" s="128">
        <v>148</v>
      </c>
      <c r="C18" s="128">
        <v>122</v>
      </c>
      <c r="D18" s="128">
        <v>92</v>
      </c>
      <c r="E18" s="129">
        <v>99</v>
      </c>
      <c r="F18" s="124">
        <f aca="true" t="shared" si="3" ref="F18:F21">E18/D18</f>
        <v>1.076086956521739</v>
      </c>
      <c r="G18" s="124">
        <f t="shared" si="2"/>
        <v>-0.33108108108108103</v>
      </c>
      <c r="H18" s="130"/>
    </row>
    <row r="19" spans="1:8" ht="30" customHeight="1">
      <c r="A19" s="127" t="s">
        <v>94</v>
      </c>
      <c r="B19" s="128"/>
      <c r="C19" s="128"/>
      <c r="D19" s="128">
        <v>300</v>
      </c>
      <c r="E19" s="129">
        <v>300</v>
      </c>
      <c r="F19" s="124">
        <f t="shared" si="3"/>
        <v>1</v>
      </c>
      <c r="G19" s="124"/>
      <c r="H19" s="130"/>
    </row>
    <row r="20" spans="1:8" ht="30" customHeight="1">
      <c r="A20" s="127" t="s">
        <v>95</v>
      </c>
      <c r="B20" s="128"/>
      <c r="C20" s="128"/>
      <c r="D20" s="128">
        <v>29</v>
      </c>
      <c r="E20" s="129">
        <v>29</v>
      </c>
      <c r="F20" s="124">
        <f t="shared" si="3"/>
        <v>1</v>
      </c>
      <c r="G20" s="124"/>
      <c r="H20" s="130"/>
    </row>
    <row r="21" spans="1:8" ht="30" customHeight="1">
      <c r="A21" s="127" t="s">
        <v>96</v>
      </c>
      <c r="B21" s="128">
        <v>745</v>
      </c>
      <c r="C21" s="128">
        <v>808</v>
      </c>
      <c r="D21" s="128">
        <v>791</v>
      </c>
      <c r="E21" s="129">
        <v>791</v>
      </c>
      <c r="F21" s="124">
        <f t="shared" si="3"/>
        <v>1</v>
      </c>
      <c r="G21" s="124">
        <f aca="true" t="shared" si="4" ref="G21:G28">E21/B21-1</f>
        <v>0.06174496644295302</v>
      </c>
      <c r="H21" s="130"/>
    </row>
    <row r="22" spans="1:8" ht="30" customHeight="1">
      <c r="A22" s="127" t="s">
        <v>97</v>
      </c>
      <c r="B22" s="128"/>
      <c r="C22" s="128">
        <v>1497</v>
      </c>
      <c r="D22" s="128"/>
      <c r="E22" s="129"/>
      <c r="F22" s="124"/>
      <c r="G22" s="124"/>
      <c r="H22" s="130"/>
    </row>
    <row r="23" spans="1:8" ht="30" customHeight="1">
      <c r="A23" s="127" t="s">
        <v>98</v>
      </c>
      <c r="B23" s="128">
        <v>579</v>
      </c>
      <c r="C23" s="128">
        <v>754</v>
      </c>
      <c r="D23" s="128">
        <v>702</v>
      </c>
      <c r="E23" s="129">
        <v>734</v>
      </c>
      <c r="F23" s="124">
        <f aca="true" t="shared" si="5" ref="F23:F26">E23/D23</f>
        <v>1.0455840455840455</v>
      </c>
      <c r="G23" s="124">
        <f t="shared" si="4"/>
        <v>0.26770293609671847</v>
      </c>
      <c r="H23" s="130"/>
    </row>
    <row r="24" spans="1:8" ht="30" customHeight="1">
      <c r="A24" s="131" t="s">
        <v>99</v>
      </c>
      <c r="B24" s="132">
        <v>9411</v>
      </c>
      <c r="C24" s="132">
        <v>10676</v>
      </c>
      <c r="D24" s="132">
        <v>8542</v>
      </c>
      <c r="E24" s="133">
        <v>8752</v>
      </c>
      <c r="F24" s="134">
        <f t="shared" si="5"/>
        <v>1.0245844064621867</v>
      </c>
      <c r="G24" s="134">
        <f t="shared" si="4"/>
        <v>-0.07002443948570825</v>
      </c>
      <c r="H24" s="135"/>
    </row>
    <row r="25" spans="1:8" ht="30" customHeight="1">
      <c r="A25" s="136" t="s">
        <v>100</v>
      </c>
      <c r="B25" s="137">
        <f aca="true" t="shared" si="6" ref="B25:E25">B24++B6</f>
        <v>84427</v>
      </c>
      <c r="C25" s="137">
        <f t="shared" si="6"/>
        <v>85535</v>
      </c>
      <c r="D25" s="137">
        <f t="shared" si="6"/>
        <v>98142</v>
      </c>
      <c r="E25" s="138">
        <f t="shared" si="6"/>
        <v>100027</v>
      </c>
      <c r="F25" s="139">
        <f t="shared" si="5"/>
        <v>1.0192068635242812</v>
      </c>
      <c r="G25" s="139">
        <f t="shared" si="4"/>
        <v>0.18477501273289354</v>
      </c>
      <c r="H25" s="140"/>
    </row>
    <row r="26" spans="1:8" ht="30" customHeight="1">
      <c r="A26" s="141" t="s">
        <v>101</v>
      </c>
      <c r="B26" s="142">
        <v>10532</v>
      </c>
      <c r="C26" s="143"/>
      <c r="D26" s="142">
        <v>5094</v>
      </c>
      <c r="E26" s="144">
        <v>14794</v>
      </c>
      <c r="F26" s="125">
        <f t="shared" si="5"/>
        <v>2.9042010208087947</v>
      </c>
      <c r="G26" s="125">
        <f t="shared" si="4"/>
        <v>0.4046714774022029</v>
      </c>
      <c r="H26" s="145"/>
    </row>
    <row r="27" spans="1:8" ht="30" customHeight="1">
      <c r="A27" s="146" t="s">
        <v>102</v>
      </c>
      <c r="B27" s="147">
        <v>48</v>
      </c>
      <c r="C27" s="147"/>
      <c r="D27" s="147"/>
      <c r="E27" s="148">
        <v>1</v>
      </c>
      <c r="F27" s="139"/>
      <c r="G27" s="149">
        <f t="shared" si="4"/>
        <v>-0.9791666666666666</v>
      </c>
      <c r="H27" s="150"/>
    </row>
    <row r="28" spans="1:8" ht="30" customHeight="1">
      <c r="A28" s="151" t="s">
        <v>79</v>
      </c>
      <c r="B28" s="137">
        <f aca="true" t="shared" si="7" ref="B28:E28">B25+B26+B27</f>
        <v>95007</v>
      </c>
      <c r="C28" s="137">
        <f t="shared" si="7"/>
        <v>85535</v>
      </c>
      <c r="D28" s="137">
        <f t="shared" si="7"/>
        <v>103236</v>
      </c>
      <c r="E28" s="138">
        <f t="shared" si="7"/>
        <v>114822</v>
      </c>
      <c r="F28" s="124">
        <f>E28/D28</f>
        <v>1.11222829245612</v>
      </c>
      <c r="G28" s="124">
        <f t="shared" si="4"/>
        <v>0.20856357952571924</v>
      </c>
      <c r="H28" s="120"/>
    </row>
    <row r="29" spans="1:8" ht="36" customHeight="1">
      <c r="A29" s="152"/>
      <c r="B29" s="152"/>
      <c r="C29" s="152"/>
      <c r="D29" s="152"/>
      <c r="E29" s="153"/>
      <c r="F29" s="152"/>
      <c r="G29" s="152"/>
      <c r="H29" s="152"/>
    </row>
    <row r="30" spans="1:8" ht="36" customHeight="1">
      <c r="A30" s="152"/>
      <c r="B30" s="152"/>
      <c r="C30" s="152"/>
      <c r="D30" s="152"/>
      <c r="E30" s="153"/>
      <c r="F30" s="152"/>
      <c r="G30" s="152"/>
      <c r="H30" s="152"/>
    </row>
    <row r="31" spans="1:8" s="106" customFormat="1" ht="36" customHeight="1">
      <c r="A31" s="152"/>
      <c r="B31" s="152"/>
      <c r="C31" s="152"/>
      <c r="D31" s="152"/>
      <c r="E31" s="153"/>
      <c r="F31" s="152"/>
      <c r="G31" s="152"/>
      <c r="H31" s="152"/>
    </row>
    <row r="32" spans="1:8" ht="36" customHeight="1">
      <c r="A32" s="152"/>
      <c r="B32" s="152"/>
      <c r="C32" s="152"/>
      <c r="D32" s="152"/>
      <c r="E32" s="153"/>
      <c r="F32" s="152"/>
      <c r="G32" s="152"/>
      <c r="H32" s="152"/>
    </row>
    <row r="33" spans="1:8" s="107" customFormat="1" ht="36" customHeight="1">
      <c r="A33" s="152"/>
      <c r="B33" s="152"/>
      <c r="C33" s="152"/>
      <c r="D33" s="152"/>
      <c r="E33" s="153"/>
      <c r="F33" s="152"/>
      <c r="G33" s="152"/>
      <c r="H33" s="152"/>
    </row>
    <row r="34" spans="4:8" ht="36" customHeight="1">
      <c r="D34" s="106"/>
      <c r="E34" s="154"/>
      <c r="H34" s="106"/>
    </row>
    <row r="35" spans="4:8" ht="36" customHeight="1">
      <c r="D35" s="106"/>
      <c r="E35" s="154"/>
      <c r="H35" s="106"/>
    </row>
    <row r="36" spans="4:8" ht="36" customHeight="1">
      <c r="D36" s="106"/>
      <c r="E36" s="154"/>
      <c r="H36" s="106"/>
    </row>
    <row r="37" spans="5:247" s="106" customFormat="1" ht="14.25">
      <c r="E37" s="154"/>
      <c r="HO37"/>
      <c r="HP37"/>
      <c r="HQ37"/>
      <c r="HR37"/>
      <c r="HS37"/>
      <c r="HT37"/>
      <c r="HU37"/>
      <c r="HV37"/>
      <c r="HW37"/>
      <c r="HX37"/>
      <c r="HY37"/>
      <c r="IE37"/>
      <c r="IF37"/>
      <c r="IG37"/>
      <c r="IH37"/>
      <c r="II37"/>
      <c r="IJ37"/>
      <c r="IK37"/>
      <c r="IL37"/>
      <c r="IM37"/>
    </row>
    <row r="38" spans="5:247" s="106" customFormat="1" ht="14.25">
      <c r="E38" s="154"/>
      <c r="HO38"/>
      <c r="HP38"/>
      <c r="HQ38"/>
      <c r="HR38"/>
      <c r="HS38"/>
      <c r="HT38"/>
      <c r="HU38"/>
      <c r="HV38"/>
      <c r="HW38"/>
      <c r="HX38"/>
      <c r="HY38"/>
      <c r="IE38"/>
      <c r="IF38"/>
      <c r="IG38"/>
      <c r="IH38"/>
      <c r="II38"/>
      <c r="IJ38"/>
      <c r="IK38"/>
      <c r="IL38"/>
      <c r="IM38"/>
    </row>
    <row r="39" spans="5:247" s="106" customFormat="1" ht="14.25">
      <c r="E39" s="154"/>
      <c r="HO39"/>
      <c r="HP39"/>
      <c r="HQ39"/>
      <c r="HR39"/>
      <c r="HS39"/>
      <c r="HT39"/>
      <c r="HU39"/>
      <c r="HV39"/>
      <c r="HW39"/>
      <c r="HX39"/>
      <c r="HY39"/>
      <c r="IE39"/>
      <c r="IF39"/>
      <c r="IG39"/>
      <c r="IH39"/>
      <c r="II39"/>
      <c r="IJ39"/>
      <c r="IK39"/>
      <c r="IL39"/>
      <c r="IM39"/>
    </row>
    <row r="40" spans="5:247" s="106" customFormat="1" ht="14.25">
      <c r="E40" s="154"/>
      <c r="HO40"/>
      <c r="HP40"/>
      <c r="HQ40"/>
      <c r="HR40"/>
      <c r="HS40"/>
      <c r="HT40"/>
      <c r="HU40"/>
      <c r="HV40"/>
      <c r="HW40"/>
      <c r="HX40"/>
      <c r="HY40"/>
      <c r="IE40"/>
      <c r="IF40"/>
      <c r="IG40"/>
      <c r="IH40"/>
      <c r="II40"/>
      <c r="IJ40"/>
      <c r="IK40"/>
      <c r="IL40"/>
      <c r="IM40"/>
    </row>
    <row r="41" spans="5:247" s="106" customFormat="1" ht="14.25">
      <c r="E41" s="154"/>
      <c r="HO41"/>
      <c r="HP41"/>
      <c r="HQ41"/>
      <c r="HR41"/>
      <c r="HS41"/>
      <c r="HT41"/>
      <c r="HU41"/>
      <c r="HV41"/>
      <c r="HW41"/>
      <c r="HX41"/>
      <c r="HY41"/>
      <c r="IE41"/>
      <c r="IF41"/>
      <c r="IG41"/>
      <c r="IH41"/>
      <c r="II41"/>
      <c r="IJ41"/>
      <c r="IK41"/>
      <c r="IL41"/>
      <c r="IM41"/>
    </row>
    <row r="42" ht="14.25"/>
    <row r="43" ht="14.25"/>
    <row r="44" ht="14.25"/>
    <row r="45" ht="14.25"/>
    <row r="46" ht="14.25"/>
    <row r="47" ht="14.25"/>
    <row r="48" ht="14.25"/>
    <row r="49" ht="14.25"/>
  </sheetData>
  <sheetProtection/>
  <mergeCells count="2">
    <mergeCell ref="A2:H2"/>
    <mergeCell ref="G4:H4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7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8.375" style="17" customWidth="1"/>
    <col min="2" max="2" width="36.875" style="17" bestFit="1" customWidth="1"/>
    <col min="3" max="3" width="9.00390625" style="81" customWidth="1"/>
    <col min="4" max="4" width="4.625" style="1" customWidth="1"/>
    <col min="5" max="5" width="8.875" style="1" customWidth="1"/>
    <col min="6" max="6" width="36.875" style="1" customWidth="1"/>
    <col min="7" max="16384" width="9.00390625" style="1" customWidth="1"/>
  </cols>
  <sheetData>
    <row r="1" ht="27.75" customHeight="1"/>
    <row r="2" spans="1:7" s="1" customFormat="1" ht="22.5">
      <c r="A2" s="28" t="s">
        <v>103</v>
      </c>
      <c r="B2" s="28"/>
      <c r="C2" s="28"/>
      <c r="D2" s="28"/>
      <c r="E2" s="28"/>
      <c r="F2" s="28"/>
      <c r="G2" s="28"/>
    </row>
    <row r="3" spans="1:7" s="1" customFormat="1" ht="30" customHeight="1">
      <c r="A3" s="29" t="s">
        <v>42</v>
      </c>
      <c r="B3" s="29"/>
      <c r="C3" s="29"/>
      <c r="D3" s="29"/>
      <c r="E3" s="29"/>
      <c r="F3" s="29"/>
      <c r="G3" s="29"/>
    </row>
    <row r="4" spans="1:7" s="1" customFormat="1" ht="14.25">
      <c r="A4" s="82" t="s">
        <v>104</v>
      </c>
      <c r="B4" s="82" t="s">
        <v>105</v>
      </c>
      <c r="C4" s="83" t="s">
        <v>106</v>
      </c>
      <c r="E4" s="82" t="s">
        <v>104</v>
      </c>
      <c r="F4" s="82" t="s">
        <v>105</v>
      </c>
      <c r="G4" s="82" t="s">
        <v>106</v>
      </c>
    </row>
    <row r="5" spans="1:7" s="1" customFormat="1" ht="14.25">
      <c r="A5" s="82"/>
      <c r="B5" s="84" t="s">
        <v>107</v>
      </c>
      <c r="C5" s="85">
        <v>91275</v>
      </c>
      <c r="E5" s="86">
        <v>2080799</v>
      </c>
      <c r="F5" s="87" t="s">
        <v>108</v>
      </c>
      <c r="G5" s="88">
        <v>157</v>
      </c>
    </row>
    <row r="6" spans="1:7" s="1" customFormat="1" ht="14.25">
      <c r="A6" s="86">
        <v>201</v>
      </c>
      <c r="B6" s="89" t="s">
        <v>109</v>
      </c>
      <c r="C6" s="85">
        <v>13982</v>
      </c>
      <c r="E6" s="86">
        <v>20808</v>
      </c>
      <c r="F6" s="89" t="s">
        <v>110</v>
      </c>
      <c r="G6" s="85">
        <v>868</v>
      </c>
    </row>
    <row r="7" spans="1:7" s="1" customFormat="1" ht="14.25">
      <c r="A7" s="86">
        <v>20101</v>
      </c>
      <c r="B7" s="89" t="s">
        <v>111</v>
      </c>
      <c r="C7" s="85">
        <v>361</v>
      </c>
      <c r="E7" s="86">
        <v>2080801</v>
      </c>
      <c r="F7" s="87" t="s">
        <v>112</v>
      </c>
      <c r="G7" s="88">
        <v>138</v>
      </c>
    </row>
    <row r="8" spans="1:7" s="1" customFormat="1" ht="14.25">
      <c r="A8" s="86">
        <v>2010101</v>
      </c>
      <c r="B8" s="87" t="s">
        <v>113</v>
      </c>
      <c r="C8" s="88">
        <v>361</v>
      </c>
      <c r="E8" s="86">
        <v>2080802</v>
      </c>
      <c r="F8" s="87" t="s">
        <v>114</v>
      </c>
      <c r="G8" s="88">
        <v>260</v>
      </c>
    </row>
    <row r="9" spans="1:7" s="1" customFormat="1" ht="14.25">
      <c r="A9" s="86">
        <v>20102</v>
      </c>
      <c r="B9" s="89" t="s">
        <v>115</v>
      </c>
      <c r="C9" s="85">
        <v>301</v>
      </c>
      <c r="E9" s="86">
        <v>2080803</v>
      </c>
      <c r="F9" s="87" t="s">
        <v>116</v>
      </c>
      <c r="G9" s="88">
        <v>241</v>
      </c>
    </row>
    <row r="10" spans="1:7" s="1" customFormat="1" ht="14.25">
      <c r="A10" s="86">
        <v>2010201</v>
      </c>
      <c r="B10" s="87" t="s">
        <v>113</v>
      </c>
      <c r="C10" s="88">
        <v>301</v>
      </c>
      <c r="E10" s="86">
        <v>2080805</v>
      </c>
      <c r="F10" s="87" t="s">
        <v>117</v>
      </c>
      <c r="G10" s="88">
        <v>163</v>
      </c>
    </row>
    <row r="11" spans="1:7" s="1" customFormat="1" ht="14.25">
      <c r="A11" s="86">
        <v>20103</v>
      </c>
      <c r="B11" s="89" t="s">
        <v>118</v>
      </c>
      <c r="C11" s="85">
        <v>5515</v>
      </c>
      <c r="E11" s="86">
        <v>2080806</v>
      </c>
      <c r="F11" s="87" t="s">
        <v>119</v>
      </c>
      <c r="G11" s="88">
        <v>6</v>
      </c>
    </row>
    <row r="12" spans="1:7" s="1" customFormat="1" ht="14.25">
      <c r="A12" s="86">
        <v>2010301</v>
      </c>
      <c r="B12" s="87" t="s">
        <v>113</v>
      </c>
      <c r="C12" s="88">
        <v>2242</v>
      </c>
      <c r="E12" s="86">
        <v>2080899</v>
      </c>
      <c r="F12" s="87" t="s">
        <v>120</v>
      </c>
      <c r="G12" s="88">
        <v>60</v>
      </c>
    </row>
    <row r="13" spans="1:7" s="1" customFormat="1" ht="14.25">
      <c r="A13" s="86">
        <v>2010350</v>
      </c>
      <c r="B13" s="87" t="s">
        <v>121</v>
      </c>
      <c r="C13" s="88">
        <v>3273</v>
      </c>
      <c r="E13" s="86">
        <v>20809</v>
      </c>
      <c r="F13" s="89" t="s">
        <v>122</v>
      </c>
      <c r="G13" s="85">
        <v>37</v>
      </c>
    </row>
    <row r="14" spans="1:7" s="1" customFormat="1" ht="14.25">
      <c r="A14" s="86">
        <v>20104</v>
      </c>
      <c r="B14" s="89" t="s">
        <v>123</v>
      </c>
      <c r="C14" s="85">
        <v>106</v>
      </c>
      <c r="E14" s="86">
        <v>2080901</v>
      </c>
      <c r="F14" s="87" t="s">
        <v>124</v>
      </c>
      <c r="G14" s="85">
        <v>16</v>
      </c>
    </row>
    <row r="15" spans="1:7" s="1" customFormat="1" ht="14.25">
      <c r="A15" s="86">
        <v>2010401</v>
      </c>
      <c r="B15" s="87" t="s">
        <v>113</v>
      </c>
      <c r="C15" s="85">
        <v>103</v>
      </c>
      <c r="E15" s="86">
        <v>2080904</v>
      </c>
      <c r="F15" s="87" t="s">
        <v>125</v>
      </c>
      <c r="G15" s="85">
        <v>21</v>
      </c>
    </row>
    <row r="16" spans="1:7" s="1" customFormat="1" ht="14.25">
      <c r="A16" s="86">
        <v>2010408</v>
      </c>
      <c r="B16" s="87" t="s">
        <v>126</v>
      </c>
      <c r="C16" s="88">
        <v>3</v>
      </c>
      <c r="E16" s="86">
        <v>20810</v>
      </c>
      <c r="F16" s="89" t="s">
        <v>127</v>
      </c>
      <c r="G16" s="85">
        <v>180</v>
      </c>
    </row>
    <row r="17" spans="1:7" s="1" customFormat="1" ht="14.25">
      <c r="A17" s="86">
        <v>20105</v>
      </c>
      <c r="B17" s="89" t="s">
        <v>128</v>
      </c>
      <c r="C17" s="88">
        <v>169</v>
      </c>
      <c r="E17" s="86">
        <v>2081001</v>
      </c>
      <c r="F17" s="87" t="s">
        <v>129</v>
      </c>
      <c r="G17" s="88">
        <v>7</v>
      </c>
    </row>
    <row r="18" spans="1:7" s="1" customFormat="1" ht="14.25">
      <c r="A18" s="86">
        <v>2010501</v>
      </c>
      <c r="B18" s="87" t="s">
        <v>113</v>
      </c>
      <c r="C18" s="88">
        <v>82</v>
      </c>
      <c r="E18" s="86">
        <v>2081002</v>
      </c>
      <c r="F18" s="87" t="s">
        <v>130</v>
      </c>
      <c r="G18" s="88">
        <v>173</v>
      </c>
    </row>
    <row r="19" spans="1:7" s="1" customFormat="1" ht="14.25">
      <c r="A19" s="86">
        <v>2010507</v>
      </c>
      <c r="B19" s="87" t="s">
        <v>131</v>
      </c>
      <c r="C19" s="88">
        <v>87</v>
      </c>
      <c r="E19" s="86">
        <v>20811</v>
      </c>
      <c r="F19" s="89" t="s">
        <v>132</v>
      </c>
      <c r="G19" s="85">
        <v>379</v>
      </c>
    </row>
    <row r="20" spans="1:7" s="1" customFormat="1" ht="14.25">
      <c r="A20" s="86">
        <v>20106</v>
      </c>
      <c r="B20" s="89" t="s">
        <v>133</v>
      </c>
      <c r="C20" s="88">
        <v>235</v>
      </c>
      <c r="E20" s="86">
        <v>2081101</v>
      </c>
      <c r="F20" s="87" t="s">
        <v>113</v>
      </c>
      <c r="G20" s="88">
        <v>26</v>
      </c>
    </row>
    <row r="21" spans="1:7" s="1" customFormat="1" ht="14.25">
      <c r="A21" s="86">
        <v>2010601</v>
      </c>
      <c r="B21" s="87" t="s">
        <v>113</v>
      </c>
      <c r="C21" s="88">
        <v>235</v>
      </c>
      <c r="E21" s="86">
        <v>2081104</v>
      </c>
      <c r="F21" s="87" t="s">
        <v>134</v>
      </c>
      <c r="G21" s="88">
        <v>10</v>
      </c>
    </row>
    <row r="22" spans="1:7" s="1" customFormat="1" ht="14.25">
      <c r="A22" s="86">
        <v>20107</v>
      </c>
      <c r="B22" s="89" t="s">
        <v>135</v>
      </c>
      <c r="C22" s="85">
        <v>1080</v>
      </c>
      <c r="E22" s="86">
        <v>2081105</v>
      </c>
      <c r="F22" s="87" t="s">
        <v>136</v>
      </c>
      <c r="G22" s="88">
        <v>310</v>
      </c>
    </row>
    <row r="23" spans="1:7" s="1" customFormat="1" ht="14.25">
      <c r="A23" s="86">
        <v>2010799</v>
      </c>
      <c r="B23" s="87" t="s">
        <v>137</v>
      </c>
      <c r="C23" s="88">
        <v>1080</v>
      </c>
      <c r="E23" s="86">
        <v>2081107</v>
      </c>
      <c r="F23" s="87" t="s">
        <v>138</v>
      </c>
      <c r="G23" s="88">
        <v>7</v>
      </c>
    </row>
    <row r="24" spans="1:7" s="1" customFormat="1" ht="14.25">
      <c r="A24" s="86">
        <v>20108</v>
      </c>
      <c r="B24" s="89" t="s">
        <v>139</v>
      </c>
      <c r="C24" s="88">
        <v>58</v>
      </c>
      <c r="E24" s="86">
        <v>2081199</v>
      </c>
      <c r="F24" s="87" t="s">
        <v>140</v>
      </c>
      <c r="G24" s="88">
        <v>26</v>
      </c>
    </row>
    <row r="25" spans="1:7" s="1" customFormat="1" ht="14.25">
      <c r="A25" s="86">
        <v>2010801</v>
      </c>
      <c r="B25" s="87" t="s">
        <v>113</v>
      </c>
      <c r="C25" s="88">
        <v>58</v>
      </c>
      <c r="E25" s="86">
        <v>20815</v>
      </c>
      <c r="F25" s="89" t="s">
        <v>141</v>
      </c>
      <c r="G25" s="90">
        <v>20</v>
      </c>
    </row>
    <row r="26" spans="1:7" s="1" customFormat="1" ht="16.5" customHeight="1">
      <c r="A26" s="86">
        <v>20110</v>
      </c>
      <c r="B26" s="89" t="s">
        <v>142</v>
      </c>
      <c r="C26" s="88">
        <v>2482</v>
      </c>
      <c r="E26" s="86">
        <v>2081599</v>
      </c>
      <c r="F26" s="87" t="s">
        <v>143</v>
      </c>
      <c r="G26" s="88">
        <v>20</v>
      </c>
    </row>
    <row r="27" spans="1:7" s="1" customFormat="1" ht="16.5" customHeight="1">
      <c r="A27" s="86">
        <v>2011001</v>
      </c>
      <c r="B27" s="87" t="s">
        <v>113</v>
      </c>
      <c r="C27" s="88">
        <v>2459</v>
      </c>
      <c r="E27" s="86">
        <v>20816</v>
      </c>
      <c r="F27" s="89" t="s">
        <v>144</v>
      </c>
      <c r="G27" s="91">
        <v>19</v>
      </c>
    </row>
    <row r="28" spans="1:7" s="1" customFormat="1" ht="16.5" customHeight="1">
      <c r="A28" s="86">
        <v>2011099</v>
      </c>
      <c r="B28" s="87" t="s">
        <v>145</v>
      </c>
      <c r="C28" s="88">
        <v>23</v>
      </c>
      <c r="E28" s="87">
        <v>2081699</v>
      </c>
      <c r="F28" s="86" t="s">
        <v>146</v>
      </c>
      <c r="G28" s="92">
        <v>19</v>
      </c>
    </row>
    <row r="29" spans="1:7" s="1" customFormat="1" ht="16.5" customHeight="1">
      <c r="A29" s="86">
        <v>20111</v>
      </c>
      <c r="B29" s="89" t="s">
        <v>147</v>
      </c>
      <c r="C29" s="88">
        <v>303</v>
      </c>
      <c r="E29" s="86">
        <v>20819</v>
      </c>
      <c r="F29" s="93" t="s">
        <v>148</v>
      </c>
      <c r="G29" s="85">
        <v>253</v>
      </c>
    </row>
    <row r="30" spans="1:7" s="1" customFormat="1" ht="16.5" customHeight="1">
      <c r="A30" s="86">
        <v>2011101</v>
      </c>
      <c r="B30" s="87" t="s">
        <v>113</v>
      </c>
      <c r="C30" s="88">
        <v>303</v>
      </c>
      <c r="E30" s="86">
        <v>2081901</v>
      </c>
      <c r="F30" s="87" t="s">
        <v>149</v>
      </c>
      <c r="G30" s="94">
        <v>239</v>
      </c>
    </row>
    <row r="31" spans="1:7" s="1" customFormat="1" ht="14.25">
      <c r="A31" s="86">
        <v>20113</v>
      </c>
      <c r="B31" s="89" t="s">
        <v>150</v>
      </c>
      <c r="C31" s="88">
        <v>357</v>
      </c>
      <c r="E31" s="86">
        <v>2081902</v>
      </c>
      <c r="F31" s="87" t="s">
        <v>151</v>
      </c>
      <c r="G31" s="88">
        <v>14</v>
      </c>
    </row>
    <row r="32" spans="1:7" s="1" customFormat="1" ht="14.25">
      <c r="A32" s="86">
        <v>2011301</v>
      </c>
      <c r="B32" s="87" t="s">
        <v>113</v>
      </c>
      <c r="C32" s="88">
        <v>357</v>
      </c>
      <c r="E32" s="86">
        <v>20820</v>
      </c>
      <c r="F32" s="89" t="s">
        <v>152</v>
      </c>
      <c r="G32" s="88">
        <v>15</v>
      </c>
    </row>
    <row r="33" spans="1:7" s="1" customFormat="1" ht="14.25">
      <c r="A33" s="86">
        <v>20123</v>
      </c>
      <c r="B33" s="89" t="s">
        <v>153</v>
      </c>
      <c r="C33" s="85">
        <v>12</v>
      </c>
      <c r="E33" s="86">
        <v>2082001</v>
      </c>
      <c r="F33" s="87" t="s">
        <v>154</v>
      </c>
      <c r="G33" s="88">
        <v>15</v>
      </c>
    </row>
    <row r="34" spans="1:7" s="1" customFormat="1" ht="14.25">
      <c r="A34" s="86">
        <v>2012301</v>
      </c>
      <c r="B34" s="87" t="s">
        <v>113</v>
      </c>
      <c r="C34" s="85">
        <v>9</v>
      </c>
      <c r="E34" s="86">
        <v>20821</v>
      </c>
      <c r="F34" s="89" t="s">
        <v>155</v>
      </c>
      <c r="G34" s="85">
        <v>22</v>
      </c>
    </row>
    <row r="35" spans="1:7" s="1" customFormat="1" ht="14.25">
      <c r="A35" s="86">
        <v>2012399</v>
      </c>
      <c r="B35" s="87" t="s">
        <v>156</v>
      </c>
      <c r="C35" s="88">
        <v>3</v>
      </c>
      <c r="E35" s="86">
        <v>2082101</v>
      </c>
      <c r="F35" s="87" t="s">
        <v>157</v>
      </c>
      <c r="G35" s="85">
        <v>22</v>
      </c>
    </row>
    <row r="36" spans="1:7" s="1" customFormat="1" ht="14.25">
      <c r="A36" s="86">
        <v>20126</v>
      </c>
      <c r="B36" s="89" t="s">
        <v>158</v>
      </c>
      <c r="C36" s="88">
        <v>70</v>
      </c>
      <c r="E36" s="86">
        <v>20825</v>
      </c>
      <c r="F36" s="89" t="s">
        <v>159</v>
      </c>
      <c r="G36" s="85">
        <v>19</v>
      </c>
    </row>
    <row r="37" spans="1:7" s="1" customFormat="1" ht="14.25">
      <c r="A37" s="86">
        <v>2012601</v>
      </c>
      <c r="B37" s="87" t="s">
        <v>113</v>
      </c>
      <c r="C37" s="88">
        <v>31</v>
      </c>
      <c r="E37" s="86">
        <v>2082501</v>
      </c>
      <c r="F37" s="87" t="s">
        <v>160</v>
      </c>
      <c r="G37" s="85">
        <v>19</v>
      </c>
    </row>
    <row r="38" spans="1:7" s="1" customFormat="1" ht="14.25">
      <c r="A38" s="86">
        <v>2012604</v>
      </c>
      <c r="B38" s="87" t="s">
        <v>161</v>
      </c>
      <c r="C38" s="88">
        <v>39</v>
      </c>
      <c r="E38" s="86">
        <v>20826</v>
      </c>
      <c r="F38" s="89" t="s">
        <v>162</v>
      </c>
      <c r="G38" s="88">
        <v>188</v>
      </c>
    </row>
    <row r="39" spans="1:7" s="1" customFormat="1" ht="14.25">
      <c r="A39" s="86">
        <v>20129</v>
      </c>
      <c r="B39" s="89" t="s">
        <v>163</v>
      </c>
      <c r="C39" s="85">
        <v>242</v>
      </c>
      <c r="E39" s="86">
        <v>2082602</v>
      </c>
      <c r="F39" s="87" t="s">
        <v>164</v>
      </c>
      <c r="G39" s="88">
        <v>188</v>
      </c>
    </row>
    <row r="40" spans="1:7" s="1" customFormat="1" ht="14.25">
      <c r="A40" s="86">
        <v>2012901</v>
      </c>
      <c r="B40" s="87" t="s">
        <v>113</v>
      </c>
      <c r="C40" s="85">
        <v>70</v>
      </c>
      <c r="E40" s="95">
        <v>20899</v>
      </c>
      <c r="F40" s="93" t="s">
        <v>165</v>
      </c>
      <c r="G40" s="85">
        <v>5</v>
      </c>
    </row>
    <row r="41" spans="1:7" s="1" customFormat="1" ht="14.25">
      <c r="A41" s="86">
        <v>2012902</v>
      </c>
      <c r="B41" s="87" t="s">
        <v>166</v>
      </c>
      <c r="C41" s="88">
        <v>13</v>
      </c>
      <c r="E41" s="95">
        <v>2089901</v>
      </c>
      <c r="F41" s="96" t="s">
        <v>167</v>
      </c>
      <c r="G41" s="88">
        <v>5</v>
      </c>
    </row>
    <row r="42" spans="1:7" s="1" customFormat="1" ht="14.25">
      <c r="A42" s="86">
        <v>2012999</v>
      </c>
      <c r="B42" s="87" t="s">
        <v>168</v>
      </c>
      <c r="C42" s="85">
        <v>159</v>
      </c>
      <c r="E42" s="86">
        <v>210</v>
      </c>
      <c r="F42" s="89" t="s">
        <v>169</v>
      </c>
      <c r="G42" s="85">
        <v>4600</v>
      </c>
    </row>
    <row r="43" spans="1:7" s="1" customFormat="1" ht="14.25">
      <c r="A43" s="86">
        <v>20131</v>
      </c>
      <c r="B43" s="89" t="s">
        <v>170</v>
      </c>
      <c r="C43" s="85">
        <v>1549</v>
      </c>
      <c r="E43" s="86">
        <v>21001</v>
      </c>
      <c r="F43" s="89" t="s">
        <v>171</v>
      </c>
      <c r="G43" s="85">
        <v>300</v>
      </c>
    </row>
    <row r="44" spans="1:7" s="1" customFormat="1" ht="14.25">
      <c r="A44" s="86">
        <v>2013101</v>
      </c>
      <c r="B44" s="87" t="s">
        <v>113</v>
      </c>
      <c r="C44" s="88">
        <v>1542</v>
      </c>
      <c r="E44" s="86">
        <v>2100101</v>
      </c>
      <c r="F44" s="87" t="s">
        <v>113</v>
      </c>
      <c r="G44" s="88">
        <v>231</v>
      </c>
    </row>
    <row r="45" spans="1:7" s="1" customFormat="1" ht="14.25">
      <c r="A45" s="86">
        <v>2013199</v>
      </c>
      <c r="B45" s="87" t="s">
        <v>172</v>
      </c>
      <c r="C45" s="88">
        <v>7</v>
      </c>
      <c r="E45" s="86">
        <v>2100199</v>
      </c>
      <c r="F45" s="87" t="s">
        <v>173</v>
      </c>
      <c r="G45" s="88">
        <v>69</v>
      </c>
    </row>
    <row r="46" spans="1:7" s="1" customFormat="1" ht="14.25">
      <c r="A46" s="86">
        <v>20132</v>
      </c>
      <c r="B46" s="89" t="s">
        <v>174</v>
      </c>
      <c r="C46" s="88">
        <v>628</v>
      </c>
      <c r="E46" s="86">
        <v>21003</v>
      </c>
      <c r="F46" s="89" t="s">
        <v>175</v>
      </c>
      <c r="G46" s="85">
        <v>601</v>
      </c>
    </row>
    <row r="47" spans="1:7" s="1" customFormat="1" ht="14.25">
      <c r="A47" s="86">
        <v>2013201</v>
      </c>
      <c r="B47" s="87" t="s">
        <v>113</v>
      </c>
      <c r="C47" s="88">
        <v>607</v>
      </c>
      <c r="E47" s="86">
        <v>2100301</v>
      </c>
      <c r="F47" s="87" t="s">
        <v>176</v>
      </c>
      <c r="G47" s="88">
        <v>216</v>
      </c>
    </row>
    <row r="48" spans="1:7" s="1" customFormat="1" ht="14.25">
      <c r="A48" s="86">
        <v>2013202</v>
      </c>
      <c r="B48" s="87" t="s">
        <v>166</v>
      </c>
      <c r="C48" s="88">
        <v>21</v>
      </c>
      <c r="E48" s="86">
        <v>2100302</v>
      </c>
      <c r="F48" s="87" t="s">
        <v>177</v>
      </c>
      <c r="G48" s="88">
        <v>228</v>
      </c>
    </row>
    <row r="49" spans="1:7" s="1" customFormat="1" ht="14.25">
      <c r="A49" s="86">
        <v>20133</v>
      </c>
      <c r="B49" s="89" t="s">
        <v>178</v>
      </c>
      <c r="C49" s="88">
        <v>438</v>
      </c>
      <c r="E49" s="86">
        <v>2100399</v>
      </c>
      <c r="F49" s="87" t="s">
        <v>179</v>
      </c>
      <c r="G49" s="88">
        <v>157</v>
      </c>
    </row>
    <row r="50" spans="1:7" s="1" customFormat="1" ht="14.25">
      <c r="A50" s="86">
        <v>2013301</v>
      </c>
      <c r="B50" s="87" t="s">
        <v>113</v>
      </c>
      <c r="C50" s="88">
        <v>438</v>
      </c>
      <c r="E50" s="86">
        <v>21004</v>
      </c>
      <c r="F50" s="89" t="s">
        <v>180</v>
      </c>
      <c r="G50" s="85">
        <v>1080</v>
      </c>
    </row>
    <row r="51" spans="1:7" s="1" customFormat="1" ht="14.25">
      <c r="A51" s="86">
        <v>20134</v>
      </c>
      <c r="B51" s="89" t="s">
        <v>181</v>
      </c>
      <c r="C51" s="88">
        <v>76</v>
      </c>
      <c r="E51" s="86">
        <v>2100401</v>
      </c>
      <c r="F51" s="87" t="s">
        <v>182</v>
      </c>
      <c r="G51" s="85">
        <v>86</v>
      </c>
    </row>
    <row r="52" spans="1:7" s="1" customFormat="1" ht="14.25">
      <c r="A52" s="86">
        <v>2013401</v>
      </c>
      <c r="B52" s="87" t="s">
        <v>113</v>
      </c>
      <c r="C52" s="88">
        <v>65</v>
      </c>
      <c r="E52" s="86">
        <v>2100408</v>
      </c>
      <c r="F52" s="87" t="s">
        <v>183</v>
      </c>
      <c r="G52" s="88">
        <v>932</v>
      </c>
    </row>
    <row r="53" spans="1:7" s="1" customFormat="1" ht="14.25">
      <c r="A53" s="86">
        <v>2013402</v>
      </c>
      <c r="B53" s="87" t="s">
        <v>166</v>
      </c>
      <c r="C53" s="88">
        <v>9</v>
      </c>
      <c r="E53" s="86">
        <v>2100409</v>
      </c>
      <c r="F53" s="87" t="s">
        <v>184</v>
      </c>
      <c r="G53" s="88">
        <v>57</v>
      </c>
    </row>
    <row r="54" spans="1:7" s="1" customFormat="1" ht="14.25">
      <c r="A54" s="86">
        <v>2013403</v>
      </c>
      <c r="B54" s="87" t="s">
        <v>185</v>
      </c>
      <c r="C54" s="88">
        <v>2</v>
      </c>
      <c r="E54" s="86">
        <v>2100499</v>
      </c>
      <c r="F54" s="87" t="s">
        <v>186</v>
      </c>
      <c r="G54" s="88">
        <v>5</v>
      </c>
    </row>
    <row r="55" spans="1:7" s="1" customFormat="1" ht="14.25">
      <c r="A55" s="86">
        <v>204</v>
      </c>
      <c r="B55" s="89" t="s">
        <v>187</v>
      </c>
      <c r="C55" s="85">
        <v>6907</v>
      </c>
      <c r="E55" s="86">
        <v>21006</v>
      </c>
      <c r="F55" s="89" t="s">
        <v>188</v>
      </c>
      <c r="G55" s="88">
        <v>30</v>
      </c>
    </row>
    <row r="56" spans="1:7" s="1" customFormat="1" ht="14.25">
      <c r="A56" s="86">
        <v>20402</v>
      </c>
      <c r="B56" s="89" t="s">
        <v>189</v>
      </c>
      <c r="C56" s="85">
        <v>2895</v>
      </c>
      <c r="E56" s="86">
        <v>2100601</v>
      </c>
      <c r="F56" s="87" t="s">
        <v>190</v>
      </c>
      <c r="G56" s="88">
        <v>30</v>
      </c>
    </row>
    <row r="57" spans="1:7" s="1" customFormat="1" ht="14.25">
      <c r="A57" s="86">
        <v>2040204</v>
      </c>
      <c r="B57" s="87" t="s">
        <v>191</v>
      </c>
      <c r="C57" s="88">
        <v>2455</v>
      </c>
      <c r="E57" s="86">
        <v>21007</v>
      </c>
      <c r="F57" s="89" t="s">
        <v>192</v>
      </c>
      <c r="G57" s="85">
        <v>740</v>
      </c>
    </row>
    <row r="58" spans="1:7" s="1" customFormat="1" ht="14.25">
      <c r="A58" s="86">
        <v>2040211</v>
      </c>
      <c r="B58" s="87" t="s">
        <v>193</v>
      </c>
      <c r="C58" s="88">
        <v>27</v>
      </c>
      <c r="E58" s="86">
        <v>2100716</v>
      </c>
      <c r="F58" s="87" t="s">
        <v>194</v>
      </c>
      <c r="G58" s="88">
        <v>2</v>
      </c>
    </row>
    <row r="59" spans="1:7" s="1" customFormat="1" ht="14.25">
      <c r="A59" s="86">
        <v>2040214</v>
      </c>
      <c r="B59" s="87" t="s">
        <v>195</v>
      </c>
      <c r="C59" s="88">
        <v>98</v>
      </c>
      <c r="E59" s="86">
        <v>2100717</v>
      </c>
      <c r="F59" s="87" t="s">
        <v>196</v>
      </c>
      <c r="G59" s="88">
        <v>383</v>
      </c>
    </row>
    <row r="60" spans="1:7" s="1" customFormat="1" ht="14.25">
      <c r="A60" s="86">
        <v>2040299</v>
      </c>
      <c r="B60" s="87" t="s">
        <v>197</v>
      </c>
      <c r="C60" s="88">
        <v>315</v>
      </c>
      <c r="E60" s="86">
        <v>2100799</v>
      </c>
      <c r="F60" s="87" t="s">
        <v>198</v>
      </c>
      <c r="G60" s="88">
        <v>355</v>
      </c>
    </row>
    <row r="61" spans="1:7" s="1" customFormat="1" ht="14.25">
      <c r="A61" s="86">
        <v>20404</v>
      </c>
      <c r="B61" s="89" t="s">
        <v>199</v>
      </c>
      <c r="C61" s="85">
        <v>1191</v>
      </c>
      <c r="E61" s="86">
        <v>21010</v>
      </c>
      <c r="F61" s="89" t="s">
        <v>200</v>
      </c>
      <c r="G61" s="85">
        <v>704</v>
      </c>
    </row>
    <row r="62" spans="1:7" s="1" customFormat="1" ht="14.25">
      <c r="A62" s="86">
        <v>2040401</v>
      </c>
      <c r="B62" s="87" t="s">
        <v>113</v>
      </c>
      <c r="C62" s="88">
        <v>982</v>
      </c>
      <c r="E62" s="86">
        <v>2101001</v>
      </c>
      <c r="F62" s="87" t="s">
        <v>113</v>
      </c>
      <c r="G62" s="88">
        <v>435</v>
      </c>
    </row>
    <row r="63" spans="1:7" s="1" customFormat="1" ht="14.25">
      <c r="A63" s="86">
        <v>2040409</v>
      </c>
      <c r="B63" s="87" t="s">
        <v>201</v>
      </c>
      <c r="C63" s="88">
        <v>209</v>
      </c>
      <c r="E63" s="86">
        <v>2101012</v>
      </c>
      <c r="F63" s="87" t="s">
        <v>202</v>
      </c>
      <c r="G63" s="88">
        <v>5</v>
      </c>
    </row>
    <row r="64" spans="1:7" s="1" customFormat="1" ht="14.25">
      <c r="A64" s="86">
        <v>20405</v>
      </c>
      <c r="B64" s="89" t="s">
        <v>203</v>
      </c>
      <c r="C64" s="85">
        <v>2360</v>
      </c>
      <c r="E64" s="86">
        <v>2101014</v>
      </c>
      <c r="F64" s="87" t="s">
        <v>204</v>
      </c>
      <c r="G64" s="88">
        <v>20</v>
      </c>
    </row>
    <row r="65" spans="1:7" s="1" customFormat="1" ht="14.25">
      <c r="A65" s="86">
        <v>2040501</v>
      </c>
      <c r="B65" s="87" t="s">
        <v>113</v>
      </c>
      <c r="C65" s="88">
        <v>1440</v>
      </c>
      <c r="E65" s="86">
        <v>2101015</v>
      </c>
      <c r="F65" s="87" t="s">
        <v>205</v>
      </c>
      <c r="G65" s="88">
        <v>1</v>
      </c>
    </row>
    <row r="66" spans="1:7" s="1" customFormat="1" ht="14.25">
      <c r="A66" s="86">
        <v>2040504</v>
      </c>
      <c r="B66" s="87" t="s">
        <v>206</v>
      </c>
      <c r="C66" s="88">
        <v>509</v>
      </c>
      <c r="E66" s="86">
        <v>2101016</v>
      </c>
      <c r="F66" s="87" t="s">
        <v>207</v>
      </c>
      <c r="G66" s="88">
        <v>50</v>
      </c>
    </row>
    <row r="67" spans="1:7" s="1" customFormat="1" ht="14.25">
      <c r="A67" s="86">
        <v>2040505</v>
      </c>
      <c r="B67" s="87" t="s">
        <v>208</v>
      </c>
      <c r="C67" s="88">
        <v>11</v>
      </c>
      <c r="E67" s="97">
        <v>2101099</v>
      </c>
      <c r="F67" s="98" t="s">
        <v>209</v>
      </c>
      <c r="G67" s="99">
        <v>193</v>
      </c>
    </row>
    <row r="68" spans="1:7" s="1" customFormat="1" ht="14.25">
      <c r="A68" s="86">
        <v>2040506</v>
      </c>
      <c r="B68" s="87" t="s">
        <v>210</v>
      </c>
      <c r="C68" s="88">
        <v>400</v>
      </c>
      <c r="E68" s="97">
        <v>21011</v>
      </c>
      <c r="F68" s="89" t="s">
        <v>211</v>
      </c>
      <c r="G68" s="99">
        <v>805</v>
      </c>
    </row>
    <row r="69" spans="1:7" s="1" customFormat="1" ht="14.25">
      <c r="A69" s="86">
        <v>20406</v>
      </c>
      <c r="B69" s="89" t="s">
        <v>212</v>
      </c>
      <c r="C69" s="85">
        <v>461</v>
      </c>
      <c r="E69" s="97">
        <v>2101101</v>
      </c>
      <c r="F69" s="87" t="s">
        <v>213</v>
      </c>
      <c r="G69" s="99">
        <v>762</v>
      </c>
    </row>
    <row r="70" spans="1:7" s="1" customFormat="1" ht="14.25">
      <c r="A70" s="86">
        <v>2040601</v>
      </c>
      <c r="B70" s="87" t="s">
        <v>113</v>
      </c>
      <c r="C70" s="88">
        <v>245</v>
      </c>
      <c r="E70" s="97">
        <v>2101102</v>
      </c>
      <c r="F70" s="87" t="s">
        <v>214</v>
      </c>
      <c r="G70" s="99">
        <v>43</v>
      </c>
    </row>
    <row r="71" spans="1:7" s="1" customFormat="1" ht="14.25">
      <c r="A71" s="86">
        <v>2040604</v>
      </c>
      <c r="B71" s="87" t="s">
        <v>215</v>
      </c>
      <c r="C71" s="88">
        <v>81</v>
      </c>
      <c r="E71" s="97">
        <v>21012</v>
      </c>
      <c r="F71" s="89" t="s">
        <v>216</v>
      </c>
      <c r="G71" s="99">
        <v>89</v>
      </c>
    </row>
    <row r="72" spans="1:7" s="1" customFormat="1" ht="14.25">
      <c r="A72" s="86">
        <v>2040605</v>
      </c>
      <c r="B72" s="87" t="s">
        <v>217</v>
      </c>
      <c r="C72" s="88">
        <v>67</v>
      </c>
      <c r="E72" s="97">
        <v>2101202</v>
      </c>
      <c r="F72" s="87" t="s">
        <v>218</v>
      </c>
      <c r="G72" s="99">
        <v>89</v>
      </c>
    </row>
    <row r="73" spans="1:7" s="1" customFormat="1" ht="14.25">
      <c r="A73" s="86">
        <v>2040607</v>
      </c>
      <c r="B73" s="87" t="s">
        <v>219</v>
      </c>
      <c r="C73" s="88">
        <v>36</v>
      </c>
      <c r="E73" s="97">
        <v>21013</v>
      </c>
      <c r="F73" s="89" t="s">
        <v>220</v>
      </c>
      <c r="G73" s="99">
        <v>64</v>
      </c>
    </row>
    <row r="74" spans="1:7" s="1" customFormat="1" ht="14.25">
      <c r="A74" s="86">
        <v>2040610</v>
      </c>
      <c r="B74" s="87" t="s">
        <v>221</v>
      </c>
      <c r="C74" s="88">
        <v>32</v>
      </c>
      <c r="E74" s="97">
        <v>2101301</v>
      </c>
      <c r="F74" s="87" t="s">
        <v>222</v>
      </c>
      <c r="G74" s="99">
        <v>64</v>
      </c>
    </row>
    <row r="75" spans="1:7" s="1" customFormat="1" ht="14.25">
      <c r="A75" s="86">
        <v>205</v>
      </c>
      <c r="B75" s="89" t="s">
        <v>223</v>
      </c>
      <c r="C75" s="85">
        <v>33006</v>
      </c>
      <c r="E75" s="97">
        <v>21014</v>
      </c>
      <c r="F75" s="100" t="s">
        <v>224</v>
      </c>
      <c r="G75" s="99">
        <v>20</v>
      </c>
    </row>
    <row r="76" spans="1:7" s="1" customFormat="1" ht="14.25">
      <c r="A76" s="86">
        <v>20501</v>
      </c>
      <c r="B76" s="89" t="s">
        <v>225</v>
      </c>
      <c r="C76" s="85">
        <v>322</v>
      </c>
      <c r="E76" s="86">
        <v>2101401</v>
      </c>
      <c r="F76" s="86" t="s">
        <v>226</v>
      </c>
      <c r="G76" s="88">
        <v>20</v>
      </c>
    </row>
    <row r="77" spans="1:7" s="1" customFormat="1" ht="14.25">
      <c r="A77" s="86">
        <v>2050101</v>
      </c>
      <c r="B77" s="87" t="s">
        <v>113</v>
      </c>
      <c r="C77" s="88">
        <v>154</v>
      </c>
      <c r="E77" s="86">
        <v>21099</v>
      </c>
      <c r="F77" s="101" t="s">
        <v>227</v>
      </c>
      <c r="G77" s="88">
        <v>167</v>
      </c>
    </row>
    <row r="78" spans="1:7" s="1" customFormat="1" ht="14.25">
      <c r="A78" s="86">
        <v>2050102</v>
      </c>
      <c r="B78" s="87" t="s">
        <v>166</v>
      </c>
      <c r="C78" s="88">
        <v>45</v>
      </c>
      <c r="E78" s="102">
        <v>2109901</v>
      </c>
      <c r="F78" s="103" t="s">
        <v>228</v>
      </c>
      <c r="G78" s="104">
        <v>167</v>
      </c>
    </row>
    <row r="79" spans="1:7" s="1" customFormat="1" ht="14.25">
      <c r="A79" s="86">
        <v>2050103</v>
      </c>
      <c r="B79" s="87" t="s">
        <v>185</v>
      </c>
      <c r="C79" s="88">
        <v>106</v>
      </c>
      <c r="E79" s="86">
        <v>211</v>
      </c>
      <c r="F79" s="89" t="s">
        <v>229</v>
      </c>
      <c r="G79" s="85">
        <v>107</v>
      </c>
    </row>
    <row r="80" spans="1:7" s="1" customFormat="1" ht="14.25">
      <c r="A80" s="86">
        <v>2050199</v>
      </c>
      <c r="B80" s="87" t="s">
        <v>230</v>
      </c>
      <c r="C80" s="88">
        <v>17</v>
      </c>
      <c r="E80" s="86">
        <v>21101</v>
      </c>
      <c r="F80" s="89" t="s">
        <v>231</v>
      </c>
      <c r="G80" s="85">
        <v>63</v>
      </c>
    </row>
    <row r="81" spans="1:7" s="1" customFormat="1" ht="14.25">
      <c r="A81" s="86">
        <v>20502</v>
      </c>
      <c r="B81" s="89" t="s">
        <v>232</v>
      </c>
      <c r="C81" s="85">
        <v>29934</v>
      </c>
      <c r="E81" s="86">
        <v>2110101</v>
      </c>
      <c r="F81" s="87" t="s">
        <v>113</v>
      </c>
      <c r="G81" s="88">
        <v>53</v>
      </c>
    </row>
    <row r="82" spans="1:7" s="1" customFormat="1" ht="14.25">
      <c r="A82" s="86">
        <v>2050201</v>
      </c>
      <c r="B82" s="87" t="s">
        <v>233</v>
      </c>
      <c r="C82" s="88">
        <v>3251</v>
      </c>
      <c r="E82" s="86">
        <v>2110104</v>
      </c>
      <c r="F82" s="87" t="s">
        <v>234</v>
      </c>
      <c r="G82" s="88">
        <v>10</v>
      </c>
    </row>
    <row r="83" spans="1:7" s="1" customFormat="1" ht="14.25">
      <c r="A83" s="86">
        <v>2050202</v>
      </c>
      <c r="B83" s="87" t="s">
        <v>235</v>
      </c>
      <c r="C83" s="88">
        <v>12578</v>
      </c>
      <c r="E83" s="86">
        <v>21102</v>
      </c>
      <c r="F83" s="89" t="s">
        <v>236</v>
      </c>
      <c r="G83" s="85">
        <v>43</v>
      </c>
    </row>
    <row r="84" spans="1:7" s="1" customFormat="1" ht="14.25">
      <c r="A84" s="86">
        <v>2050203</v>
      </c>
      <c r="B84" s="87" t="s">
        <v>237</v>
      </c>
      <c r="C84" s="88">
        <v>11095</v>
      </c>
      <c r="E84" s="86">
        <v>2110299</v>
      </c>
      <c r="F84" s="87" t="s">
        <v>238</v>
      </c>
      <c r="G84" s="88">
        <v>43</v>
      </c>
    </row>
    <row r="85" spans="1:7" s="1" customFormat="1" ht="14.25">
      <c r="A85" s="86">
        <v>2050299</v>
      </c>
      <c r="B85" s="87" t="s">
        <v>239</v>
      </c>
      <c r="C85" s="88">
        <v>3010</v>
      </c>
      <c r="E85" s="86">
        <v>21104</v>
      </c>
      <c r="F85" s="89" t="s">
        <v>240</v>
      </c>
      <c r="G85" s="88">
        <v>1</v>
      </c>
    </row>
    <row r="86" spans="1:7" s="1" customFormat="1" ht="14.25">
      <c r="A86" s="86">
        <v>20509</v>
      </c>
      <c r="B86" s="89" t="s">
        <v>241</v>
      </c>
      <c r="C86" s="85">
        <v>2750</v>
      </c>
      <c r="E86" s="86">
        <v>2110402</v>
      </c>
      <c r="F86" s="87" t="s">
        <v>242</v>
      </c>
      <c r="G86" s="88">
        <v>1</v>
      </c>
    </row>
    <row r="87" spans="1:7" s="1" customFormat="1" ht="14.25">
      <c r="A87" s="86">
        <v>2050901</v>
      </c>
      <c r="B87" s="87" t="s">
        <v>243</v>
      </c>
      <c r="C87" s="88">
        <v>21</v>
      </c>
      <c r="E87" s="86">
        <v>212</v>
      </c>
      <c r="F87" s="89" t="s">
        <v>244</v>
      </c>
      <c r="G87" s="85">
        <v>14056</v>
      </c>
    </row>
    <row r="88" spans="1:7" s="1" customFormat="1" ht="14.25">
      <c r="A88" s="86">
        <v>2050902</v>
      </c>
      <c r="B88" s="87" t="s">
        <v>245</v>
      </c>
      <c r="C88" s="88">
        <v>234</v>
      </c>
      <c r="E88" s="86">
        <v>21201</v>
      </c>
      <c r="F88" s="89" t="s">
        <v>246</v>
      </c>
      <c r="G88" s="85">
        <v>4589</v>
      </c>
    </row>
    <row r="89" spans="1:7" s="1" customFormat="1" ht="14.25">
      <c r="A89" s="86">
        <v>2050903</v>
      </c>
      <c r="B89" s="87" t="s">
        <v>247</v>
      </c>
      <c r="C89" s="88">
        <v>105</v>
      </c>
      <c r="E89" s="86">
        <v>2120101</v>
      </c>
      <c r="F89" s="87" t="s">
        <v>113</v>
      </c>
      <c r="G89" s="88">
        <v>87</v>
      </c>
    </row>
    <row r="90" spans="1:7" s="1" customFormat="1" ht="14.25">
      <c r="A90" s="86">
        <v>2050904</v>
      </c>
      <c r="B90" s="87" t="s">
        <v>248</v>
      </c>
      <c r="C90" s="88">
        <v>272</v>
      </c>
      <c r="E90" s="86">
        <v>2120104</v>
      </c>
      <c r="F90" s="87" t="s">
        <v>249</v>
      </c>
      <c r="G90" s="88">
        <v>4502</v>
      </c>
    </row>
    <row r="91" spans="1:7" s="1" customFormat="1" ht="14.25">
      <c r="A91" s="86">
        <v>2050999</v>
      </c>
      <c r="B91" s="87" t="s">
        <v>250</v>
      </c>
      <c r="C91" s="88">
        <v>2118</v>
      </c>
      <c r="E91" s="86">
        <v>21203</v>
      </c>
      <c r="F91" s="89" t="s">
        <v>251</v>
      </c>
      <c r="G91" s="85">
        <v>290</v>
      </c>
    </row>
    <row r="92" spans="1:7" s="1" customFormat="1" ht="13.5" customHeight="1">
      <c r="A92" s="86">
        <v>206</v>
      </c>
      <c r="B92" s="89" t="s">
        <v>252</v>
      </c>
      <c r="C92" s="85">
        <v>1206</v>
      </c>
      <c r="E92" s="86">
        <v>2120399</v>
      </c>
      <c r="F92" s="87" t="s">
        <v>253</v>
      </c>
      <c r="G92" s="88">
        <v>290</v>
      </c>
    </row>
    <row r="93" spans="1:7" s="1" customFormat="1" ht="13.5" customHeight="1">
      <c r="A93" s="86">
        <v>20601</v>
      </c>
      <c r="B93" s="89" t="s">
        <v>254</v>
      </c>
      <c r="C93" s="85">
        <v>29</v>
      </c>
      <c r="E93" s="86">
        <v>21205</v>
      </c>
      <c r="F93" s="89" t="s">
        <v>255</v>
      </c>
      <c r="G93" s="85">
        <v>6363</v>
      </c>
    </row>
    <row r="94" spans="1:7" s="1" customFormat="1" ht="13.5" customHeight="1">
      <c r="A94" s="86">
        <v>2060101</v>
      </c>
      <c r="B94" s="87" t="s">
        <v>113</v>
      </c>
      <c r="C94" s="88">
        <v>29</v>
      </c>
      <c r="E94" s="86">
        <v>2120501</v>
      </c>
      <c r="F94" s="87" t="s">
        <v>256</v>
      </c>
      <c r="G94" s="88">
        <v>6363</v>
      </c>
    </row>
    <row r="95" spans="1:7" s="1" customFormat="1" ht="13.5" customHeight="1">
      <c r="A95" s="86">
        <v>20604</v>
      </c>
      <c r="B95" s="89" t="s">
        <v>257</v>
      </c>
      <c r="C95" s="85">
        <v>170</v>
      </c>
      <c r="E95" s="86">
        <v>21299</v>
      </c>
      <c r="F95" s="89" t="s">
        <v>258</v>
      </c>
      <c r="G95" s="85">
        <v>2814</v>
      </c>
    </row>
    <row r="96" spans="1:7" s="1" customFormat="1" ht="13.5" customHeight="1">
      <c r="A96" s="86">
        <v>2060402</v>
      </c>
      <c r="B96" s="87" t="s">
        <v>259</v>
      </c>
      <c r="C96" s="88">
        <v>170</v>
      </c>
      <c r="E96" s="86">
        <v>2129999</v>
      </c>
      <c r="F96" s="87" t="s">
        <v>260</v>
      </c>
      <c r="G96" s="88">
        <v>2814</v>
      </c>
    </row>
    <row r="97" spans="1:7" s="1" customFormat="1" ht="13.5" customHeight="1">
      <c r="A97" s="86">
        <v>20605</v>
      </c>
      <c r="B97" s="89" t="s">
        <v>261</v>
      </c>
      <c r="C97" s="85">
        <v>756</v>
      </c>
      <c r="E97" s="86">
        <v>213</v>
      </c>
      <c r="F97" s="89" t="s">
        <v>262</v>
      </c>
      <c r="G97" s="85">
        <v>1395</v>
      </c>
    </row>
    <row r="98" spans="1:7" s="1" customFormat="1" ht="13.5" customHeight="1">
      <c r="A98" s="86">
        <v>2060599</v>
      </c>
      <c r="B98" s="87" t="s">
        <v>263</v>
      </c>
      <c r="C98" s="88">
        <v>756</v>
      </c>
      <c r="E98" s="86">
        <v>21301</v>
      </c>
      <c r="F98" s="89" t="s">
        <v>264</v>
      </c>
      <c r="G98" s="85">
        <v>577</v>
      </c>
    </row>
    <row r="99" spans="1:7" s="1" customFormat="1" ht="13.5" customHeight="1">
      <c r="A99" s="86">
        <v>20607</v>
      </c>
      <c r="B99" s="89" t="s">
        <v>265</v>
      </c>
      <c r="C99" s="85">
        <v>70</v>
      </c>
      <c r="E99" s="86">
        <v>2130101</v>
      </c>
      <c r="F99" s="87" t="s">
        <v>113</v>
      </c>
      <c r="G99" s="88">
        <v>215</v>
      </c>
    </row>
    <row r="100" spans="1:7" s="1" customFormat="1" ht="13.5" customHeight="1">
      <c r="A100" s="86">
        <v>2060702</v>
      </c>
      <c r="B100" s="87" t="s">
        <v>266</v>
      </c>
      <c r="C100" s="88">
        <v>31</v>
      </c>
      <c r="E100" s="86">
        <v>2130104</v>
      </c>
      <c r="F100" s="87" t="s">
        <v>121</v>
      </c>
      <c r="G100" s="88">
        <v>128</v>
      </c>
    </row>
    <row r="101" spans="1:7" s="1" customFormat="1" ht="13.5" customHeight="1">
      <c r="A101" s="86">
        <v>2060703</v>
      </c>
      <c r="B101" s="87" t="s">
        <v>267</v>
      </c>
      <c r="C101" s="88">
        <v>29</v>
      </c>
      <c r="E101" s="86">
        <v>2130106</v>
      </c>
      <c r="F101" s="87" t="s">
        <v>268</v>
      </c>
      <c r="G101" s="88">
        <v>19</v>
      </c>
    </row>
    <row r="102" spans="1:7" s="1" customFormat="1" ht="13.5" customHeight="1">
      <c r="A102" s="86">
        <v>2060799</v>
      </c>
      <c r="B102" s="87" t="s">
        <v>269</v>
      </c>
      <c r="C102" s="88">
        <v>10</v>
      </c>
      <c r="E102" s="86">
        <v>2130108</v>
      </c>
      <c r="F102" s="87" t="s">
        <v>270</v>
      </c>
      <c r="G102" s="88">
        <v>13</v>
      </c>
    </row>
    <row r="103" spans="1:7" s="1" customFormat="1" ht="13.5" customHeight="1">
      <c r="A103" s="86">
        <v>20699</v>
      </c>
      <c r="B103" s="89" t="s">
        <v>271</v>
      </c>
      <c r="C103" s="85">
        <v>181</v>
      </c>
      <c r="E103" s="86">
        <v>2130109</v>
      </c>
      <c r="F103" s="87" t="s">
        <v>272</v>
      </c>
      <c r="G103" s="88">
        <v>1</v>
      </c>
    </row>
    <row r="104" spans="1:7" s="1" customFormat="1" ht="13.5" customHeight="1">
      <c r="A104" s="86">
        <v>2069999</v>
      </c>
      <c r="B104" s="87" t="s">
        <v>273</v>
      </c>
      <c r="C104" s="88">
        <v>181</v>
      </c>
      <c r="E104" s="86">
        <v>2130110</v>
      </c>
      <c r="F104" s="87" t="s">
        <v>274</v>
      </c>
      <c r="G104" s="88">
        <v>4</v>
      </c>
    </row>
    <row r="105" spans="1:7" s="1" customFormat="1" ht="13.5" customHeight="1">
      <c r="A105" s="86">
        <v>207</v>
      </c>
      <c r="B105" s="89" t="s">
        <v>275</v>
      </c>
      <c r="C105" s="85">
        <v>617</v>
      </c>
      <c r="E105" s="86">
        <v>2130199</v>
      </c>
      <c r="F105" s="87" t="s">
        <v>276</v>
      </c>
      <c r="G105" s="88">
        <v>197</v>
      </c>
    </row>
    <row r="106" spans="1:7" s="1" customFormat="1" ht="13.5" customHeight="1">
      <c r="A106" s="86">
        <v>20701</v>
      </c>
      <c r="B106" s="89" t="s">
        <v>277</v>
      </c>
      <c r="C106" s="85">
        <v>320</v>
      </c>
      <c r="E106" s="86">
        <v>21302</v>
      </c>
      <c r="F106" s="89" t="s">
        <v>278</v>
      </c>
      <c r="G106" s="85">
        <v>328</v>
      </c>
    </row>
    <row r="107" spans="1:7" s="1" customFormat="1" ht="13.5" customHeight="1">
      <c r="A107" s="86">
        <v>2070101</v>
      </c>
      <c r="B107" s="87" t="s">
        <v>113</v>
      </c>
      <c r="C107" s="88">
        <v>92</v>
      </c>
      <c r="E107" s="86">
        <v>2130201</v>
      </c>
      <c r="F107" s="87" t="s">
        <v>113</v>
      </c>
      <c r="G107" s="85">
        <v>1</v>
      </c>
    </row>
    <row r="108" spans="1:7" s="1" customFormat="1" ht="13.5" customHeight="1">
      <c r="A108" s="86">
        <v>2070103</v>
      </c>
      <c r="B108" s="87" t="s">
        <v>279</v>
      </c>
      <c r="C108" s="88">
        <v>27</v>
      </c>
      <c r="E108" s="86">
        <v>2130205</v>
      </c>
      <c r="F108" s="87" t="s">
        <v>280</v>
      </c>
      <c r="G108" s="88">
        <v>5</v>
      </c>
    </row>
    <row r="109" spans="1:7" s="1" customFormat="1" ht="13.5" customHeight="1">
      <c r="A109" s="86">
        <v>2070104</v>
      </c>
      <c r="B109" s="87" t="s">
        <v>281</v>
      </c>
      <c r="C109" s="88">
        <v>38</v>
      </c>
      <c r="E109" s="86">
        <v>2130209</v>
      </c>
      <c r="F109" s="87" t="s">
        <v>282</v>
      </c>
      <c r="G109" s="88">
        <v>34</v>
      </c>
    </row>
    <row r="110" spans="1:7" s="1" customFormat="1" ht="13.5" customHeight="1">
      <c r="A110" s="86">
        <v>2070108</v>
      </c>
      <c r="B110" s="87" t="s">
        <v>283</v>
      </c>
      <c r="C110" s="88">
        <v>57</v>
      </c>
      <c r="E110" s="86">
        <v>2130234</v>
      </c>
      <c r="F110" s="87" t="s">
        <v>284</v>
      </c>
      <c r="G110" s="88">
        <v>103</v>
      </c>
    </row>
    <row r="111" spans="1:7" s="1" customFormat="1" ht="13.5" customHeight="1">
      <c r="A111" s="86">
        <v>2070109</v>
      </c>
      <c r="B111" s="87" t="s">
        <v>285</v>
      </c>
      <c r="C111" s="88">
        <v>55</v>
      </c>
      <c r="E111" s="86">
        <v>2130299</v>
      </c>
      <c r="F111" s="87" t="s">
        <v>286</v>
      </c>
      <c r="G111" s="88">
        <v>185</v>
      </c>
    </row>
    <row r="112" spans="1:7" s="1" customFormat="1" ht="13.5" customHeight="1">
      <c r="A112" s="86">
        <v>2070111</v>
      </c>
      <c r="B112" s="87" t="s">
        <v>287</v>
      </c>
      <c r="C112" s="88">
        <v>4</v>
      </c>
      <c r="E112" s="86">
        <v>21303</v>
      </c>
      <c r="F112" s="89" t="s">
        <v>288</v>
      </c>
      <c r="G112" s="85">
        <v>233</v>
      </c>
    </row>
    <row r="113" spans="1:7" s="1" customFormat="1" ht="13.5" customHeight="1">
      <c r="A113" s="86">
        <v>2070112</v>
      </c>
      <c r="B113" s="87" t="s">
        <v>289</v>
      </c>
      <c r="C113" s="88">
        <v>13</v>
      </c>
      <c r="E113" s="86">
        <v>2130305</v>
      </c>
      <c r="F113" s="87" t="s">
        <v>290</v>
      </c>
      <c r="G113" s="85">
        <v>91</v>
      </c>
    </row>
    <row r="114" spans="1:7" s="1" customFormat="1" ht="13.5" customHeight="1">
      <c r="A114" s="86">
        <v>2070199</v>
      </c>
      <c r="B114" s="87" t="s">
        <v>291</v>
      </c>
      <c r="C114" s="88">
        <v>34</v>
      </c>
      <c r="E114" s="86">
        <v>2130314</v>
      </c>
      <c r="F114" s="87" t="s">
        <v>292</v>
      </c>
      <c r="G114" s="88">
        <v>86</v>
      </c>
    </row>
    <row r="115" spans="1:7" s="1" customFormat="1" ht="13.5" customHeight="1">
      <c r="A115" s="86">
        <v>20703</v>
      </c>
      <c r="B115" s="89" t="s">
        <v>293</v>
      </c>
      <c r="C115" s="85">
        <v>151</v>
      </c>
      <c r="E115" s="86">
        <v>2130321</v>
      </c>
      <c r="F115" s="87" t="s">
        <v>294</v>
      </c>
      <c r="G115" s="88">
        <v>26</v>
      </c>
    </row>
    <row r="116" spans="1:7" s="1" customFormat="1" ht="13.5" customHeight="1">
      <c r="A116" s="86">
        <v>2070305</v>
      </c>
      <c r="B116" s="87" t="s">
        <v>295</v>
      </c>
      <c r="C116" s="85">
        <v>94</v>
      </c>
      <c r="E116" s="86">
        <v>2130335</v>
      </c>
      <c r="F116" s="87" t="s">
        <v>296</v>
      </c>
      <c r="G116" s="88">
        <v>29</v>
      </c>
    </row>
    <row r="117" spans="1:7" s="1" customFormat="1" ht="13.5" customHeight="1">
      <c r="A117" s="86">
        <v>2070308</v>
      </c>
      <c r="B117" s="87" t="s">
        <v>297</v>
      </c>
      <c r="C117" s="88">
        <v>57</v>
      </c>
      <c r="E117" s="86">
        <v>2130399</v>
      </c>
      <c r="F117" s="87" t="s">
        <v>298</v>
      </c>
      <c r="G117" s="88">
        <v>1</v>
      </c>
    </row>
    <row r="118" spans="1:7" s="1" customFormat="1" ht="13.5" customHeight="1">
      <c r="A118" s="86">
        <v>20799</v>
      </c>
      <c r="B118" s="89" t="s">
        <v>299</v>
      </c>
      <c r="C118" s="85">
        <v>146</v>
      </c>
      <c r="E118" s="86">
        <v>21305</v>
      </c>
      <c r="F118" s="89" t="s">
        <v>300</v>
      </c>
      <c r="G118" s="88">
        <v>209</v>
      </c>
    </row>
    <row r="119" spans="1:7" s="1" customFormat="1" ht="13.5" customHeight="1">
      <c r="A119" s="86">
        <v>2079999</v>
      </c>
      <c r="B119" s="87" t="s">
        <v>301</v>
      </c>
      <c r="C119" s="88">
        <v>146</v>
      </c>
      <c r="E119" s="86">
        <v>2130599</v>
      </c>
      <c r="F119" s="87" t="s">
        <v>302</v>
      </c>
      <c r="G119" s="88">
        <v>209</v>
      </c>
    </row>
    <row r="120" spans="1:7" s="1" customFormat="1" ht="13.5" customHeight="1">
      <c r="A120" s="86">
        <v>208</v>
      </c>
      <c r="B120" s="89" t="s">
        <v>303</v>
      </c>
      <c r="C120" s="85">
        <v>13386</v>
      </c>
      <c r="E120" s="86">
        <v>21308</v>
      </c>
      <c r="F120" s="89" t="s">
        <v>304</v>
      </c>
      <c r="G120" s="88">
        <v>48</v>
      </c>
    </row>
    <row r="121" spans="1:7" s="1" customFormat="1" ht="13.5" customHeight="1">
      <c r="A121" s="86">
        <v>20801</v>
      </c>
      <c r="B121" s="89" t="s">
        <v>305</v>
      </c>
      <c r="C121" s="85">
        <v>479</v>
      </c>
      <c r="E121" s="86">
        <v>2130803</v>
      </c>
      <c r="F121" s="87" t="s">
        <v>306</v>
      </c>
      <c r="G121" s="88">
        <v>48</v>
      </c>
    </row>
    <row r="122" spans="1:7" s="1" customFormat="1" ht="13.5" customHeight="1">
      <c r="A122" s="86">
        <v>2080101</v>
      </c>
      <c r="B122" s="87" t="s">
        <v>113</v>
      </c>
      <c r="C122" s="88">
        <v>163</v>
      </c>
      <c r="E122" s="86">
        <v>214</v>
      </c>
      <c r="F122" s="89" t="s">
        <v>307</v>
      </c>
      <c r="G122" s="88">
        <v>60</v>
      </c>
    </row>
    <row r="123" spans="1:7" s="1" customFormat="1" ht="13.5" customHeight="1">
      <c r="A123" s="86">
        <v>2080105</v>
      </c>
      <c r="B123" s="87" t="s">
        <v>308</v>
      </c>
      <c r="C123" s="88">
        <v>222</v>
      </c>
      <c r="E123" s="86">
        <v>21404</v>
      </c>
      <c r="F123" s="89" t="s">
        <v>309</v>
      </c>
      <c r="G123" s="88">
        <v>60</v>
      </c>
    </row>
    <row r="124" spans="1:7" s="1" customFormat="1" ht="13.5" customHeight="1">
      <c r="A124" s="86">
        <v>2080109</v>
      </c>
      <c r="B124" s="87" t="s">
        <v>310</v>
      </c>
      <c r="C124" s="88">
        <v>21</v>
      </c>
      <c r="E124" s="86">
        <v>2140499</v>
      </c>
      <c r="F124" s="87" t="s">
        <v>311</v>
      </c>
      <c r="G124" s="88">
        <v>60</v>
      </c>
    </row>
    <row r="125" spans="1:7" s="1" customFormat="1" ht="13.5" customHeight="1">
      <c r="A125" s="86">
        <v>2080111</v>
      </c>
      <c r="B125" s="87" t="s">
        <v>312</v>
      </c>
      <c r="C125" s="88">
        <v>35</v>
      </c>
      <c r="E125" s="86">
        <v>215</v>
      </c>
      <c r="F125" s="89" t="s">
        <v>313</v>
      </c>
      <c r="G125" s="85">
        <v>99</v>
      </c>
    </row>
    <row r="126" spans="1:7" s="1" customFormat="1" ht="13.5" customHeight="1">
      <c r="A126" s="86">
        <v>2080199</v>
      </c>
      <c r="B126" s="87" t="s">
        <v>314</v>
      </c>
      <c r="C126" s="88">
        <v>38</v>
      </c>
      <c r="E126" s="86">
        <v>21506</v>
      </c>
      <c r="F126" s="89" t="s">
        <v>315</v>
      </c>
      <c r="G126" s="85">
        <v>99</v>
      </c>
    </row>
    <row r="127" spans="1:7" s="1" customFormat="1" ht="13.5" customHeight="1">
      <c r="A127" s="86">
        <v>20802</v>
      </c>
      <c r="B127" s="89" t="s">
        <v>316</v>
      </c>
      <c r="C127" s="85">
        <v>3526</v>
      </c>
      <c r="E127" s="86">
        <v>2150601</v>
      </c>
      <c r="F127" s="87" t="s">
        <v>113</v>
      </c>
      <c r="G127" s="88">
        <v>59</v>
      </c>
    </row>
    <row r="128" spans="1:7" s="1" customFormat="1" ht="13.5" customHeight="1">
      <c r="A128" s="86">
        <v>2080201</v>
      </c>
      <c r="B128" s="87" t="s">
        <v>113</v>
      </c>
      <c r="C128" s="88">
        <v>158</v>
      </c>
      <c r="E128" s="86">
        <v>2150605</v>
      </c>
      <c r="F128" s="87" t="s">
        <v>317</v>
      </c>
      <c r="G128" s="88">
        <v>23</v>
      </c>
    </row>
    <row r="129" spans="1:7" s="1" customFormat="1" ht="13.5" customHeight="1">
      <c r="A129" s="86">
        <v>2080204</v>
      </c>
      <c r="B129" s="87" t="s">
        <v>318</v>
      </c>
      <c r="C129" s="88">
        <v>91</v>
      </c>
      <c r="E129" s="86">
        <v>2150699</v>
      </c>
      <c r="F129" s="87" t="s">
        <v>319</v>
      </c>
      <c r="G129" s="88">
        <v>17</v>
      </c>
    </row>
    <row r="130" spans="1:7" s="1" customFormat="1" ht="13.5" customHeight="1">
      <c r="A130" s="86">
        <v>2080205</v>
      </c>
      <c r="B130" s="87" t="s">
        <v>320</v>
      </c>
      <c r="C130" s="88">
        <v>302</v>
      </c>
      <c r="E130" s="86">
        <v>216</v>
      </c>
      <c r="F130" s="89" t="s">
        <v>321</v>
      </c>
      <c r="G130" s="88">
        <v>300</v>
      </c>
    </row>
    <row r="131" spans="1:7" s="1" customFormat="1" ht="13.5" customHeight="1">
      <c r="A131" s="86">
        <v>2080207</v>
      </c>
      <c r="B131" s="87" t="s">
        <v>322</v>
      </c>
      <c r="C131" s="88">
        <v>22</v>
      </c>
      <c r="E131" s="86">
        <v>21605</v>
      </c>
      <c r="F131" s="89" t="s">
        <v>323</v>
      </c>
      <c r="G131" s="88">
        <v>300</v>
      </c>
    </row>
    <row r="132" spans="1:7" s="1" customFormat="1" ht="13.5" customHeight="1">
      <c r="A132" s="86">
        <v>2080208</v>
      </c>
      <c r="B132" s="87" t="s">
        <v>324</v>
      </c>
      <c r="C132" s="88">
        <v>2922</v>
      </c>
      <c r="E132" s="86">
        <v>2160599</v>
      </c>
      <c r="F132" s="87" t="s">
        <v>325</v>
      </c>
      <c r="G132" s="88">
        <v>300</v>
      </c>
    </row>
    <row r="133" spans="1:7" s="1" customFormat="1" ht="13.5" customHeight="1">
      <c r="A133" s="86">
        <v>2080299</v>
      </c>
      <c r="B133" s="87" t="s">
        <v>326</v>
      </c>
      <c r="C133" s="88">
        <v>31</v>
      </c>
      <c r="E133" s="86">
        <v>217</v>
      </c>
      <c r="F133" s="89" t="s">
        <v>327</v>
      </c>
      <c r="G133" s="88">
        <v>29</v>
      </c>
    </row>
    <row r="134" spans="1:7" s="1" customFormat="1" ht="13.5" customHeight="1">
      <c r="A134" s="86">
        <v>20805</v>
      </c>
      <c r="B134" s="89" t="s">
        <v>328</v>
      </c>
      <c r="C134" s="85">
        <v>7069</v>
      </c>
      <c r="E134" s="86">
        <v>21703</v>
      </c>
      <c r="F134" s="89" t="s">
        <v>329</v>
      </c>
      <c r="G134" s="88">
        <v>29</v>
      </c>
    </row>
    <row r="135" spans="1:7" s="1" customFormat="1" ht="13.5" customHeight="1">
      <c r="A135" s="86">
        <v>2080501</v>
      </c>
      <c r="B135" s="87" t="s">
        <v>330</v>
      </c>
      <c r="C135" s="88">
        <v>2488</v>
      </c>
      <c r="E135" s="86">
        <v>2170399</v>
      </c>
      <c r="F135" s="87" t="s">
        <v>331</v>
      </c>
      <c r="G135" s="88">
        <v>29</v>
      </c>
    </row>
    <row r="136" spans="1:7" s="1" customFormat="1" ht="13.5" customHeight="1">
      <c r="A136" s="86">
        <v>2080505</v>
      </c>
      <c r="B136" s="87" t="s">
        <v>332</v>
      </c>
      <c r="C136" s="88">
        <v>1463</v>
      </c>
      <c r="E136" s="86">
        <v>221</v>
      </c>
      <c r="F136" s="89" t="s">
        <v>333</v>
      </c>
      <c r="G136" s="85">
        <v>791</v>
      </c>
    </row>
    <row r="137" spans="1:7" s="1" customFormat="1" ht="13.5" customHeight="1">
      <c r="A137" s="86">
        <v>2080506</v>
      </c>
      <c r="B137" s="87" t="s">
        <v>334</v>
      </c>
      <c r="C137" s="88">
        <v>188</v>
      </c>
      <c r="E137" s="86">
        <v>22102</v>
      </c>
      <c r="F137" s="89" t="s">
        <v>335</v>
      </c>
      <c r="G137" s="85">
        <v>791</v>
      </c>
    </row>
    <row r="138" spans="1:7" s="1" customFormat="1" ht="13.5" customHeight="1">
      <c r="A138" s="86">
        <v>2080507</v>
      </c>
      <c r="B138" s="87" t="s">
        <v>336</v>
      </c>
      <c r="C138" s="88">
        <v>2930</v>
      </c>
      <c r="E138" s="97">
        <v>2210201</v>
      </c>
      <c r="F138" s="98" t="s">
        <v>337</v>
      </c>
      <c r="G138" s="99">
        <v>791</v>
      </c>
    </row>
    <row r="139" spans="1:7" s="1" customFormat="1" ht="13.5" customHeight="1">
      <c r="A139" s="86">
        <v>20807</v>
      </c>
      <c r="B139" s="89" t="s">
        <v>338</v>
      </c>
      <c r="C139" s="85">
        <v>307</v>
      </c>
      <c r="E139" s="86">
        <v>229</v>
      </c>
      <c r="F139" s="101" t="s">
        <v>339</v>
      </c>
      <c r="G139" s="85">
        <v>734</v>
      </c>
    </row>
    <row r="140" spans="1:7" s="1" customFormat="1" ht="13.5" customHeight="1">
      <c r="A140" s="86">
        <v>2080701</v>
      </c>
      <c r="B140" s="87" t="s">
        <v>340</v>
      </c>
      <c r="C140" s="85">
        <v>20</v>
      </c>
      <c r="E140" s="86">
        <v>22999</v>
      </c>
      <c r="F140" s="101" t="s">
        <v>341</v>
      </c>
      <c r="G140" s="85">
        <v>734</v>
      </c>
    </row>
    <row r="141" spans="1:7" s="1" customFormat="1" ht="13.5" customHeight="1">
      <c r="A141" s="86">
        <v>2080705</v>
      </c>
      <c r="B141" s="87" t="s">
        <v>342</v>
      </c>
      <c r="C141" s="88">
        <v>130</v>
      </c>
      <c r="E141" s="86">
        <v>2299901</v>
      </c>
      <c r="F141" s="105" t="s">
        <v>343</v>
      </c>
      <c r="G141" s="88">
        <v>734</v>
      </c>
    </row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pans="5:7" s="1" customFormat="1" ht="13.5" customHeight="1">
      <c r="E158" s="17"/>
      <c r="F158" s="17"/>
      <c r="G158" s="81"/>
    </row>
    <row r="159" spans="5:7" s="1" customFormat="1" ht="13.5" customHeight="1">
      <c r="E159" s="17"/>
      <c r="F159" s="17"/>
      <c r="G159" s="81"/>
    </row>
    <row r="160" spans="5:7" s="1" customFormat="1" ht="13.5" customHeight="1">
      <c r="E160" s="17"/>
      <c r="F160" s="17"/>
      <c r="G160" s="81"/>
    </row>
    <row r="161" spans="5:7" s="1" customFormat="1" ht="13.5" customHeight="1">
      <c r="E161" s="17"/>
      <c r="F161" s="17"/>
      <c r="G161" s="81"/>
    </row>
    <row r="162" spans="5:7" s="1" customFormat="1" ht="13.5" customHeight="1">
      <c r="E162" s="17"/>
      <c r="F162" s="17"/>
      <c r="G162" s="81"/>
    </row>
    <row r="163" spans="5:7" s="1" customFormat="1" ht="13.5" customHeight="1">
      <c r="E163" s="17"/>
      <c r="F163" s="17"/>
      <c r="G163" s="81"/>
    </row>
    <row r="164" spans="5:7" s="1" customFormat="1" ht="13.5" customHeight="1">
      <c r="E164" s="17"/>
      <c r="F164" s="17"/>
      <c r="G164" s="81"/>
    </row>
    <row r="165" spans="5:7" s="1" customFormat="1" ht="13.5" customHeight="1">
      <c r="E165" s="17"/>
      <c r="F165" s="17"/>
      <c r="G165" s="81"/>
    </row>
    <row r="166" spans="5:7" s="1" customFormat="1" ht="13.5" customHeight="1">
      <c r="E166" s="17"/>
      <c r="F166" s="17"/>
      <c r="G166" s="81"/>
    </row>
    <row r="167" spans="5:7" s="1" customFormat="1" ht="13.5" customHeight="1">
      <c r="E167" s="17"/>
      <c r="F167" s="17"/>
      <c r="G167" s="81"/>
    </row>
    <row r="168" spans="5:7" s="1" customFormat="1" ht="13.5" customHeight="1">
      <c r="E168" s="17"/>
      <c r="F168" s="17"/>
      <c r="G168" s="81"/>
    </row>
    <row r="169" spans="5:7" s="1" customFormat="1" ht="13.5" customHeight="1">
      <c r="E169" s="17"/>
      <c r="F169" s="17"/>
      <c r="G169" s="81"/>
    </row>
    <row r="170" spans="5:7" s="1" customFormat="1" ht="13.5" customHeight="1">
      <c r="E170" s="17"/>
      <c r="F170" s="17"/>
      <c r="G170" s="81"/>
    </row>
    <row r="171" spans="5:7" s="1" customFormat="1" ht="13.5" customHeight="1">
      <c r="E171" s="17"/>
      <c r="F171" s="17"/>
      <c r="G171" s="81"/>
    </row>
    <row r="172" spans="5:7" s="1" customFormat="1" ht="13.5" customHeight="1">
      <c r="E172" s="17"/>
      <c r="F172" s="17"/>
      <c r="G172" s="81"/>
    </row>
    <row r="173" spans="5:7" s="1" customFormat="1" ht="13.5" customHeight="1">
      <c r="E173" s="17"/>
      <c r="F173" s="17"/>
      <c r="G173" s="81"/>
    </row>
    <row r="174" spans="5:7" s="1" customFormat="1" ht="13.5" customHeight="1">
      <c r="E174" s="17"/>
      <c r="F174" s="17"/>
      <c r="G174" s="81"/>
    </row>
    <row r="175" spans="5:7" s="1" customFormat="1" ht="13.5" customHeight="1">
      <c r="E175" s="17"/>
      <c r="F175" s="17"/>
      <c r="G175" s="81"/>
    </row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  <row r="188" spans="5:7" s="1" customFormat="1" ht="13.5" customHeight="1">
      <c r="E188" s="17"/>
      <c r="F188" s="17"/>
      <c r="G188" s="81"/>
    </row>
    <row r="189" spans="5:7" s="1" customFormat="1" ht="13.5" customHeight="1">
      <c r="E189" s="17"/>
      <c r="F189" s="17"/>
      <c r="G189" s="81"/>
    </row>
    <row r="190" spans="5:7" s="1" customFormat="1" ht="13.5" customHeight="1">
      <c r="E190" s="17"/>
      <c r="F190" s="17"/>
      <c r="G190" s="81"/>
    </row>
    <row r="191" spans="5:7" s="1" customFormat="1" ht="13.5" customHeight="1">
      <c r="E191" s="17"/>
      <c r="F191" s="17"/>
      <c r="G191" s="81"/>
    </row>
    <row r="192" spans="5:7" s="1" customFormat="1" ht="13.5" customHeight="1">
      <c r="E192" s="17"/>
      <c r="F192" s="17"/>
      <c r="G192" s="81"/>
    </row>
    <row r="193" spans="5:7" s="1" customFormat="1" ht="13.5" customHeight="1">
      <c r="E193" s="17"/>
      <c r="F193" s="17"/>
      <c r="G193" s="81"/>
    </row>
    <row r="194" spans="5:7" s="1" customFormat="1" ht="13.5" customHeight="1">
      <c r="E194" s="17"/>
      <c r="F194" s="17"/>
      <c r="G194" s="81"/>
    </row>
    <row r="195" spans="5:7" s="1" customFormat="1" ht="13.5" customHeight="1">
      <c r="E195" s="17"/>
      <c r="F195" s="17"/>
      <c r="G195" s="81"/>
    </row>
    <row r="196" spans="5:7" s="1" customFormat="1" ht="13.5" customHeight="1">
      <c r="E196" s="17"/>
      <c r="F196" s="17"/>
      <c r="G196" s="81"/>
    </row>
    <row r="197" spans="5:7" s="1" customFormat="1" ht="13.5" customHeight="1">
      <c r="E197" s="17"/>
      <c r="F197" s="17"/>
      <c r="G197" s="81"/>
    </row>
    <row r="198" spans="5:7" s="1" customFormat="1" ht="13.5" customHeight="1">
      <c r="E198" s="17"/>
      <c r="F198" s="17"/>
      <c r="G198" s="81"/>
    </row>
    <row r="199" spans="5:7" s="1" customFormat="1" ht="13.5" customHeight="1">
      <c r="E199" s="17"/>
      <c r="F199" s="17"/>
      <c r="G199" s="81"/>
    </row>
    <row r="200" spans="5:7" s="1" customFormat="1" ht="13.5" customHeight="1">
      <c r="E200" s="17"/>
      <c r="F200" s="17"/>
      <c r="G200" s="81"/>
    </row>
    <row r="201" spans="5:7" s="1" customFormat="1" ht="13.5" customHeight="1">
      <c r="E201" s="17"/>
      <c r="F201" s="17"/>
      <c r="G201" s="81"/>
    </row>
    <row r="202" spans="5:7" s="1" customFormat="1" ht="13.5" customHeight="1">
      <c r="E202" s="17"/>
      <c r="F202" s="17"/>
      <c r="G202" s="81"/>
    </row>
    <row r="203" spans="5:7" s="1" customFormat="1" ht="13.5" customHeight="1">
      <c r="E203" s="17"/>
      <c r="F203" s="17"/>
      <c r="G203" s="81"/>
    </row>
    <row r="204" spans="5:7" s="1" customFormat="1" ht="13.5" customHeight="1">
      <c r="E204" s="17"/>
      <c r="F204" s="17"/>
      <c r="G204" s="81"/>
    </row>
    <row r="205" spans="5:7" s="1" customFormat="1" ht="13.5" customHeight="1">
      <c r="E205" s="17"/>
      <c r="F205" s="17"/>
      <c r="G205" s="81"/>
    </row>
    <row r="206" spans="5:7" s="1" customFormat="1" ht="13.5" customHeight="1">
      <c r="E206" s="17"/>
      <c r="F206" s="17"/>
      <c r="G206" s="81"/>
    </row>
    <row r="207" spans="5:7" s="1" customFormat="1" ht="13.5" customHeight="1">
      <c r="E207" s="17"/>
      <c r="F207" s="17"/>
      <c r="G207" s="81"/>
    </row>
    <row r="208" spans="5:7" s="1" customFormat="1" ht="13.5" customHeight="1">
      <c r="E208" s="17"/>
      <c r="F208" s="17"/>
      <c r="G208" s="81"/>
    </row>
    <row r="209" spans="5:7" s="1" customFormat="1" ht="13.5" customHeight="1">
      <c r="E209" s="17"/>
      <c r="F209" s="17"/>
      <c r="G209" s="81"/>
    </row>
    <row r="210" spans="5:7" s="1" customFormat="1" ht="13.5" customHeight="1">
      <c r="E210" s="17"/>
      <c r="F210" s="17"/>
      <c r="G210" s="81"/>
    </row>
    <row r="211" spans="5:7" s="1" customFormat="1" ht="14.25">
      <c r="E211" s="17"/>
      <c r="F211" s="17"/>
      <c r="G211" s="81"/>
    </row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pans="5:7" s="1" customFormat="1" ht="14.25">
      <c r="E224" s="17"/>
      <c r="F224" s="17"/>
      <c r="G224" s="81"/>
    </row>
    <row r="225" spans="5:7" s="1" customFormat="1" ht="14.25">
      <c r="E225" s="17"/>
      <c r="F225" s="17"/>
      <c r="G225" s="81"/>
    </row>
    <row r="226" spans="5:7" s="1" customFormat="1" ht="14.25">
      <c r="E226" s="17"/>
      <c r="F226" s="17"/>
      <c r="G226" s="81"/>
    </row>
    <row r="227" spans="5:7" s="1" customFormat="1" ht="14.25">
      <c r="E227" s="17"/>
      <c r="F227" s="17"/>
      <c r="G227" s="81"/>
    </row>
    <row r="228" spans="5:7" s="1" customFormat="1" ht="14.25">
      <c r="E228" s="17"/>
      <c r="F228" s="17"/>
      <c r="G228" s="81"/>
    </row>
    <row r="229" spans="5:7" s="1" customFormat="1" ht="14.25">
      <c r="E229" s="17"/>
      <c r="F229" s="17"/>
      <c r="G229" s="81"/>
    </row>
    <row r="230" spans="5:7" s="1" customFormat="1" ht="14.25">
      <c r="E230" s="17"/>
      <c r="F230" s="17"/>
      <c r="G230" s="81"/>
    </row>
    <row r="231" spans="5:7" s="1" customFormat="1" ht="14.25">
      <c r="E231" s="17"/>
      <c r="F231" s="17"/>
      <c r="G231" s="81"/>
    </row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>
      <c r="B240" s="17"/>
    </row>
    <row r="241" spans="1:3" s="1" customFormat="1" ht="14.25">
      <c r="A241" s="17"/>
      <c r="B241" s="17"/>
      <c r="C241" s="81"/>
    </row>
    <row r="242" spans="1:3" s="1" customFormat="1" ht="14.25">
      <c r="A242" s="17"/>
      <c r="B242" s="17"/>
      <c r="C242" s="81"/>
    </row>
    <row r="243" spans="1:3" s="1" customFormat="1" ht="14.25">
      <c r="A243" s="17"/>
      <c r="B243" s="17"/>
      <c r="C243" s="81"/>
    </row>
    <row r="244" spans="1:3" s="1" customFormat="1" ht="14.25">
      <c r="A244" s="17"/>
      <c r="B244" s="17"/>
      <c r="C244" s="81"/>
    </row>
    <row r="245" spans="1:3" s="1" customFormat="1" ht="14.25">
      <c r="A245" s="17"/>
      <c r="B245" s="17"/>
      <c r="C245" s="81"/>
    </row>
    <row r="246" spans="1:3" s="1" customFormat="1" ht="14.25">
      <c r="A246" s="17"/>
      <c r="B246" s="17"/>
      <c r="C246" s="81"/>
    </row>
    <row r="247" spans="1:3" s="1" customFormat="1" ht="14.25">
      <c r="A247" s="17"/>
      <c r="B247" s="17"/>
      <c r="C247" s="81"/>
    </row>
    <row r="248" spans="1:3" s="1" customFormat="1" ht="14.25">
      <c r="A248" s="17"/>
      <c r="B248" s="17"/>
      <c r="C248" s="81"/>
    </row>
    <row r="249" spans="1:3" s="1" customFormat="1" ht="14.25">
      <c r="A249" s="17"/>
      <c r="B249" s="17"/>
      <c r="C249" s="81"/>
    </row>
    <row r="250" spans="1:3" s="1" customFormat="1" ht="14.25">
      <c r="A250" s="17"/>
      <c r="B250" s="17"/>
      <c r="C250" s="81"/>
    </row>
    <row r="251" spans="1:3" s="1" customFormat="1" ht="14.25">
      <c r="A251" s="17"/>
      <c r="B251" s="17"/>
      <c r="C251" s="81"/>
    </row>
    <row r="252" spans="1:3" s="1" customFormat="1" ht="14.25">
      <c r="A252" s="17"/>
      <c r="B252" s="17"/>
      <c r="C252" s="81"/>
    </row>
    <row r="253" spans="1:3" s="1" customFormat="1" ht="14.25">
      <c r="A253" s="17"/>
      <c r="B253" s="17"/>
      <c r="C253" s="81"/>
    </row>
    <row r="254" spans="1:3" s="1" customFormat="1" ht="14.25">
      <c r="A254" s="17"/>
      <c r="B254" s="17"/>
      <c r="C254" s="81"/>
    </row>
    <row r="255" spans="1:3" s="1" customFormat="1" ht="14.25">
      <c r="A255" s="17"/>
      <c r="B255" s="17"/>
      <c r="C255" s="81"/>
    </row>
    <row r="256" spans="1:3" s="1" customFormat="1" ht="14.25">
      <c r="A256" s="17"/>
      <c r="B256" s="17"/>
      <c r="C256" s="81"/>
    </row>
    <row r="257" spans="1:3" s="1" customFormat="1" ht="14.25">
      <c r="A257" s="17"/>
      <c r="B257" s="17"/>
      <c r="C257" s="81"/>
    </row>
    <row r="258" spans="1:3" s="1" customFormat="1" ht="14.25">
      <c r="A258" s="17"/>
      <c r="B258" s="17"/>
      <c r="C258" s="81"/>
    </row>
    <row r="259" spans="1:3" s="1" customFormat="1" ht="14.25">
      <c r="A259" s="17"/>
      <c r="B259" s="17"/>
      <c r="C259" s="81"/>
    </row>
    <row r="260" spans="1:3" s="1" customFormat="1" ht="14.25">
      <c r="A260" s="17"/>
      <c r="B260" s="17"/>
      <c r="C260" s="81"/>
    </row>
    <row r="261" spans="1:3" s="1" customFormat="1" ht="14.25">
      <c r="A261" s="17"/>
      <c r="B261" s="17"/>
      <c r="C261" s="81"/>
    </row>
    <row r="262" spans="1:3" s="1" customFormat="1" ht="14.25">
      <c r="A262" s="17"/>
      <c r="B262" s="17"/>
      <c r="C262" s="81"/>
    </row>
    <row r="263" spans="1:3" s="1" customFormat="1" ht="14.25">
      <c r="A263" s="17"/>
      <c r="B263" s="17"/>
      <c r="C263" s="81"/>
    </row>
    <row r="264" spans="1:3" s="1" customFormat="1" ht="14.25">
      <c r="A264" s="17"/>
      <c r="B264" s="17"/>
      <c r="C264" s="81"/>
    </row>
    <row r="265" spans="1:3" s="1" customFormat="1" ht="14.25">
      <c r="A265" s="17"/>
      <c r="B265" s="17"/>
      <c r="C265" s="81"/>
    </row>
    <row r="266" spans="1:3" s="1" customFormat="1" ht="14.25">
      <c r="A266" s="17"/>
      <c r="B266" s="17"/>
      <c r="C266" s="81"/>
    </row>
    <row r="267" spans="1:3" s="1" customFormat="1" ht="14.25">
      <c r="A267" s="17"/>
      <c r="B267" s="17"/>
      <c r="C267" s="81"/>
    </row>
    <row r="268" spans="1:3" s="1" customFormat="1" ht="14.25">
      <c r="A268" s="17"/>
      <c r="B268" s="17"/>
      <c r="C268" s="81"/>
    </row>
    <row r="269" spans="1:3" s="1" customFormat="1" ht="14.25">
      <c r="A269" s="17"/>
      <c r="B269" s="17"/>
      <c r="C269" s="81"/>
    </row>
    <row r="270" spans="1:3" s="1" customFormat="1" ht="14.25">
      <c r="A270" s="17"/>
      <c r="B270" s="17"/>
      <c r="C270" s="81"/>
    </row>
    <row r="271" spans="1:3" s="1" customFormat="1" ht="14.25">
      <c r="A271" s="17"/>
      <c r="B271" s="17"/>
      <c r="C271" s="81"/>
    </row>
    <row r="272" spans="1:3" s="1" customFormat="1" ht="14.25">
      <c r="A272" s="17"/>
      <c r="B272" s="17"/>
      <c r="C272" s="81"/>
    </row>
    <row r="273" spans="1:3" s="1" customFormat="1" ht="14.25">
      <c r="A273" s="17"/>
      <c r="B273" s="17"/>
      <c r="C273" s="81"/>
    </row>
    <row r="274" spans="1:3" s="1" customFormat="1" ht="14.25">
      <c r="A274" s="17"/>
      <c r="B274" s="17"/>
      <c r="C274" s="81"/>
    </row>
    <row r="275" spans="1:3" s="1" customFormat="1" ht="14.25">
      <c r="A275" s="17"/>
      <c r="B275" s="17"/>
      <c r="C275" s="81"/>
    </row>
    <row r="276" spans="1:3" s="1" customFormat="1" ht="14.25">
      <c r="A276" s="17"/>
      <c r="B276" s="17"/>
      <c r="C276" s="81"/>
    </row>
    <row r="277" spans="1:3" s="1" customFormat="1" ht="14.25">
      <c r="A277" s="17"/>
      <c r="B277" s="17"/>
      <c r="C277" s="81"/>
    </row>
    <row r="278" spans="1:3" s="1" customFormat="1" ht="14.25">
      <c r="A278" s="17"/>
      <c r="B278" s="17"/>
      <c r="C278" s="81"/>
    </row>
    <row r="279" spans="1:3" s="1" customFormat="1" ht="14.25">
      <c r="A279" s="17"/>
      <c r="B279" s="17"/>
      <c r="C279" s="81"/>
    </row>
    <row r="280" spans="1:3" s="1" customFormat="1" ht="14.25">
      <c r="A280" s="17"/>
      <c r="B280" s="17"/>
      <c r="C280" s="81"/>
    </row>
    <row r="281" spans="1:3" s="1" customFormat="1" ht="14.25">
      <c r="A281" s="17"/>
      <c r="B281" s="17"/>
      <c r="C281" s="81"/>
    </row>
    <row r="282" spans="1:3" s="1" customFormat="1" ht="14.25">
      <c r="A282" s="17"/>
      <c r="B282" s="17"/>
      <c r="C282" s="81"/>
    </row>
    <row r="283" spans="1:3" s="1" customFormat="1" ht="14.25">
      <c r="A283" s="17"/>
      <c r="B283" s="17"/>
      <c r="C283" s="81"/>
    </row>
    <row r="284" spans="1:3" s="1" customFormat="1" ht="14.25">
      <c r="A284" s="17"/>
      <c r="B284" s="17"/>
      <c r="C284" s="81"/>
    </row>
    <row r="285" spans="1:3" s="1" customFormat="1" ht="14.25">
      <c r="A285" s="17"/>
      <c r="B285" s="17"/>
      <c r="C285" s="81"/>
    </row>
    <row r="286" spans="1:3" s="1" customFormat="1" ht="14.25">
      <c r="A286" s="17"/>
      <c r="B286" s="17"/>
      <c r="C286" s="81"/>
    </row>
    <row r="287" spans="1:3" s="1" customFormat="1" ht="14.25">
      <c r="A287" s="17"/>
      <c r="B287" s="17"/>
      <c r="C287" s="81"/>
    </row>
  </sheetData>
  <sheetProtection/>
  <mergeCells count="2">
    <mergeCell ref="A2:G2"/>
    <mergeCell ref="A3:G3"/>
  </mergeCells>
  <printOptions horizontalCentered="1"/>
  <pageMargins left="0.7513888888888889" right="0.7513888888888889" top="0.6673611111111111" bottom="0.7083333333333334" header="0.5111111111111111" footer="0.39305555555555555"/>
  <pageSetup firstPageNumber="19" useFirstPageNumber="1" horizontalDpi="600" verticalDpi="600" orientation="landscape" paperSize="9"/>
  <headerFooter alignWithMargins="0">
    <oddFooter>&amp;C&amp;"Times New Roman"&amp;14—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H70"/>
  <sheetViews>
    <sheetView zoomScaleSheetLayoutView="100" workbookViewId="0" topLeftCell="A1">
      <selection activeCell="J14" sqref="J14"/>
    </sheetView>
  </sheetViews>
  <sheetFormatPr defaultColWidth="12.125" defaultRowHeight="15" customHeight="1"/>
  <cols>
    <col min="1" max="1" width="8.75390625" style="1" customWidth="1"/>
    <col min="2" max="2" width="35.375" style="1" customWidth="1"/>
    <col min="3" max="3" width="15.25390625" style="1" customWidth="1"/>
    <col min="4" max="8" width="14.625" style="1" customWidth="1"/>
    <col min="9" max="16384" width="12.125" style="1" customWidth="1"/>
  </cols>
  <sheetData>
    <row r="1" spans="1:8" s="1" customFormat="1" ht="42.75" customHeight="1">
      <c r="A1" s="28" t="s">
        <v>344</v>
      </c>
      <c r="B1" s="28"/>
      <c r="C1" s="28"/>
      <c r="D1" s="28"/>
      <c r="E1" s="28"/>
      <c r="F1" s="28"/>
      <c r="G1" s="28"/>
      <c r="H1" s="28"/>
    </row>
    <row r="2" spans="1:8" s="1" customFormat="1" ht="16.5" customHeight="1">
      <c r="A2" s="48"/>
      <c r="B2" s="48"/>
      <c r="C2" s="48"/>
      <c r="D2" s="48"/>
      <c r="E2" s="48"/>
      <c r="F2" s="48"/>
      <c r="G2" s="48"/>
      <c r="H2" s="49" t="s">
        <v>345</v>
      </c>
    </row>
    <row r="3" spans="1:8" s="1" customFormat="1" ht="16.5" customHeight="1">
      <c r="A3" s="48"/>
      <c r="B3" s="48"/>
      <c r="C3" s="48"/>
      <c r="D3" s="48"/>
      <c r="E3" s="48"/>
      <c r="F3" s="48"/>
      <c r="G3" s="48"/>
      <c r="H3" s="49" t="s">
        <v>42</v>
      </c>
    </row>
    <row r="4" spans="1:8" s="75" customFormat="1" ht="17.25" customHeight="1">
      <c r="A4" s="31" t="s">
        <v>104</v>
      </c>
      <c r="B4" s="31" t="s">
        <v>105</v>
      </c>
      <c r="C4" s="76" t="s">
        <v>107</v>
      </c>
      <c r="D4" s="76"/>
      <c r="E4" s="77"/>
      <c r="F4" s="78" t="s">
        <v>346</v>
      </c>
      <c r="G4" s="76"/>
      <c r="H4" s="77"/>
    </row>
    <row r="5" spans="1:8" s="75" customFormat="1" ht="35.25" customHeight="1">
      <c r="A5" s="79"/>
      <c r="B5" s="79"/>
      <c r="C5" s="79"/>
      <c r="D5" s="80" t="s">
        <v>347</v>
      </c>
      <c r="E5" s="80" t="s">
        <v>348</v>
      </c>
      <c r="F5" s="79"/>
      <c r="G5" s="80" t="s">
        <v>347</v>
      </c>
      <c r="H5" s="80" t="s">
        <v>348</v>
      </c>
    </row>
    <row r="6" spans="1:8" s="1" customFormat="1" ht="17.25" customHeight="1">
      <c r="A6" s="40"/>
      <c r="B6" s="30" t="s">
        <v>107</v>
      </c>
      <c r="C6" s="33">
        <f aca="true" t="shared" si="0" ref="C6:H6">C7+C12+C23+C31+C38+C42+C45+C49+C52+C58+C61+C66</f>
        <v>91275</v>
      </c>
      <c r="D6" s="33">
        <f t="shared" si="0"/>
        <v>89467</v>
      </c>
      <c r="E6" s="33">
        <f t="shared" si="0"/>
        <v>1808</v>
      </c>
      <c r="F6" s="33">
        <f t="shared" si="0"/>
        <v>43423</v>
      </c>
      <c r="G6" s="33">
        <f t="shared" si="0"/>
        <v>43301</v>
      </c>
      <c r="H6" s="33">
        <f t="shared" si="0"/>
        <v>122</v>
      </c>
    </row>
    <row r="7" spans="1:8" s="1" customFormat="1" ht="16.5" customHeight="1">
      <c r="A7" s="40">
        <v>501</v>
      </c>
      <c r="B7" s="50" t="s">
        <v>349</v>
      </c>
      <c r="C7" s="33">
        <f aca="true" t="shared" si="1" ref="C7:H7">SUM(C8:C11)</f>
        <v>18408</v>
      </c>
      <c r="D7" s="33">
        <f t="shared" si="1"/>
        <v>18408</v>
      </c>
      <c r="E7" s="33">
        <f t="shared" si="1"/>
        <v>0</v>
      </c>
      <c r="F7" s="33">
        <f t="shared" si="1"/>
        <v>17182</v>
      </c>
      <c r="G7" s="33">
        <f t="shared" si="1"/>
        <v>17182</v>
      </c>
      <c r="H7" s="33">
        <f t="shared" si="1"/>
        <v>0</v>
      </c>
    </row>
    <row r="8" spans="1:8" s="1" customFormat="1" ht="16.5" customHeight="1">
      <c r="A8" s="40">
        <v>50101</v>
      </c>
      <c r="B8" s="40" t="s">
        <v>350</v>
      </c>
      <c r="C8" s="33">
        <f aca="true" t="shared" si="2" ref="C8:C11">D8+E8</f>
        <v>4672</v>
      </c>
      <c r="D8" s="37">
        <v>4672</v>
      </c>
      <c r="E8" s="37">
        <v>0</v>
      </c>
      <c r="F8" s="33">
        <f aca="true" t="shared" si="3" ref="F8:F11">G8+H8</f>
        <v>4672</v>
      </c>
      <c r="G8" s="37">
        <v>4672</v>
      </c>
      <c r="H8" s="37">
        <v>0</v>
      </c>
    </row>
    <row r="9" spans="1:8" s="1" customFormat="1" ht="16.5" customHeight="1">
      <c r="A9" s="40">
        <v>50102</v>
      </c>
      <c r="B9" s="40" t="s">
        <v>351</v>
      </c>
      <c r="C9" s="33">
        <f t="shared" si="2"/>
        <v>10959</v>
      </c>
      <c r="D9" s="37">
        <v>10959</v>
      </c>
      <c r="E9" s="37">
        <v>0</v>
      </c>
      <c r="F9" s="33">
        <f t="shared" si="3"/>
        <v>9770</v>
      </c>
      <c r="G9" s="37">
        <v>9770</v>
      </c>
      <c r="H9" s="37">
        <v>0</v>
      </c>
    </row>
    <row r="10" spans="1:8" s="1" customFormat="1" ht="16.5" customHeight="1">
      <c r="A10" s="40">
        <v>50103</v>
      </c>
      <c r="B10" s="40" t="s">
        <v>352</v>
      </c>
      <c r="C10" s="33">
        <f t="shared" si="2"/>
        <v>2401</v>
      </c>
      <c r="D10" s="37">
        <v>2401</v>
      </c>
      <c r="E10" s="37">
        <v>0</v>
      </c>
      <c r="F10" s="33">
        <f t="shared" si="3"/>
        <v>2401</v>
      </c>
      <c r="G10" s="37">
        <v>2401</v>
      </c>
      <c r="H10" s="37">
        <v>0</v>
      </c>
    </row>
    <row r="11" spans="1:8" s="1" customFormat="1" ht="16.5" customHeight="1">
      <c r="A11" s="40">
        <v>50199</v>
      </c>
      <c r="B11" s="40" t="s">
        <v>353</v>
      </c>
      <c r="C11" s="33">
        <f t="shared" si="2"/>
        <v>376</v>
      </c>
      <c r="D11" s="37">
        <v>376</v>
      </c>
      <c r="E11" s="37">
        <v>0</v>
      </c>
      <c r="F11" s="33">
        <f t="shared" si="3"/>
        <v>339</v>
      </c>
      <c r="G11" s="37">
        <v>339</v>
      </c>
      <c r="H11" s="37">
        <v>0</v>
      </c>
    </row>
    <row r="12" spans="1:8" s="1" customFormat="1" ht="16.5" customHeight="1">
      <c r="A12" s="40">
        <v>502</v>
      </c>
      <c r="B12" s="50" t="s">
        <v>354</v>
      </c>
      <c r="C12" s="33">
        <f aca="true" t="shared" si="4" ref="C12:H12">SUM(C13:C22)</f>
        <v>30457</v>
      </c>
      <c r="D12" s="33">
        <f t="shared" si="4"/>
        <v>29717</v>
      </c>
      <c r="E12" s="33">
        <f t="shared" si="4"/>
        <v>740</v>
      </c>
      <c r="F12" s="33">
        <f t="shared" si="4"/>
        <v>6333</v>
      </c>
      <c r="G12" s="33">
        <f t="shared" si="4"/>
        <v>6333</v>
      </c>
      <c r="H12" s="33">
        <f t="shared" si="4"/>
        <v>0</v>
      </c>
    </row>
    <row r="13" spans="1:8" s="1" customFormat="1" ht="16.5" customHeight="1">
      <c r="A13" s="40">
        <v>50201</v>
      </c>
      <c r="B13" s="40" t="s">
        <v>355</v>
      </c>
      <c r="C13" s="33">
        <f aca="true" t="shared" si="5" ref="C13:C22">D13+E13</f>
        <v>6929</v>
      </c>
      <c r="D13" s="37">
        <v>6847</v>
      </c>
      <c r="E13" s="37">
        <v>82</v>
      </c>
      <c r="F13" s="33">
        <f aca="true" t="shared" si="6" ref="F13:F22">G13+H13</f>
        <v>3830</v>
      </c>
      <c r="G13" s="37">
        <v>3830</v>
      </c>
      <c r="H13" s="37">
        <v>0</v>
      </c>
    </row>
    <row r="14" spans="1:8" s="1" customFormat="1" ht="16.5" customHeight="1">
      <c r="A14" s="40">
        <v>50202</v>
      </c>
      <c r="B14" s="40" t="s">
        <v>356</v>
      </c>
      <c r="C14" s="33">
        <f t="shared" si="5"/>
        <v>57</v>
      </c>
      <c r="D14" s="37">
        <v>57</v>
      </c>
      <c r="E14" s="37">
        <v>0</v>
      </c>
      <c r="F14" s="33">
        <f t="shared" si="6"/>
        <v>0</v>
      </c>
      <c r="G14" s="37">
        <v>0</v>
      </c>
      <c r="H14" s="37">
        <v>0</v>
      </c>
    </row>
    <row r="15" spans="1:8" s="1" customFormat="1" ht="16.5" customHeight="1">
      <c r="A15" s="40">
        <v>50203</v>
      </c>
      <c r="B15" s="40" t="s">
        <v>357</v>
      </c>
      <c r="C15" s="33">
        <f t="shared" si="5"/>
        <v>1400</v>
      </c>
      <c r="D15" s="37">
        <v>1274</v>
      </c>
      <c r="E15" s="37">
        <v>126</v>
      </c>
      <c r="F15" s="33">
        <f t="shared" si="6"/>
        <v>0</v>
      </c>
      <c r="G15" s="37">
        <v>0</v>
      </c>
      <c r="H15" s="37">
        <v>0</v>
      </c>
    </row>
    <row r="16" spans="1:8" s="1" customFormat="1" ht="16.5" customHeight="1">
      <c r="A16" s="40">
        <v>50204</v>
      </c>
      <c r="B16" s="40" t="s">
        <v>358</v>
      </c>
      <c r="C16" s="33">
        <f t="shared" si="5"/>
        <v>996</v>
      </c>
      <c r="D16" s="37">
        <v>994</v>
      </c>
      <c r="E16" s="37">
        <v>2</v>
      </c>
      <c r="F16" s="33">
        <f t="shared" si="6"/>
        <v>0</v>
      </c>
      <c r="G16" s="37">
        <v>0</v>
      </c>
      <c r="H16" s="37">
        <v>0</v>
      </c>
    </row>
    <row r="17" spans="1:8" s="1" customFormat="1" ht="16.5" customHeight="1">
      <c r="A17" s="40">
        <v>50205</v>
      </c>
      <c r="B17" s="40" t="s">
        <v>359</v>
      </c>
      <c r="C17" s="33">
        <f t="shared" si="5"/>
        <v>18066</v>
      </c>
      <c r="D17" s="37">
        <v>17900</v>
      </c>
      <c r="E17" s="37">
        <v>166</v>
      </c>
      <c r="F17" s="33">
        <f t="shared" si="6"/>
        <v>2412</v>
      </c>
      <c r="G17" s="37">
        <v>2412</v>
      </c>
      <c r="H17" s="37">
        <v>0</v>
      </c>
    </row>
    <row r="18" spans="1:8" s="1" customFormat="1" ht="16.5" customHeight="1">
      <c r="A18" s="40">
        <v>50206</v>
      </c>
      <c r="B18" s="40" t="s">
        <v>360</v>
      </c>
      <c r="C18" s="33">
        <f t="shared" si="5"/>
        <v>9</v>
      </c>
      <c r="D18" s="37">
        <v>9</v>
      </c>
      <c r="E18" s="37">
        <v>0</v>
      </c>
      <c r="F18" s="33">
        <f t="shared" si="6"/>
        <v>0</v>
      </c>
      <c r="G18" s="37">
        <v>0</v>
      </c>
      <c r="H18" s="37">
        <v>0</v>
      </c>
    </row>
    <row r="19" spans="1:8" s="1" customFormat="1" ht="16.5" customHeight="1">
      <c r="A19" s="40">
        <v>50207</v>
      </c>
      <c r="B19" s="40" t="s">
        <v>361</v>
      </c>
      <c r="C19" s="33">
        <f t="shared" si="5"/>
        <v>0</v>
      </c>
      <c r="D19" s="37">
        <v>0</v>
      </c>
      <c r="E19" s="37">
        <v>0</v>
      </c>
      <c r="F19" s="33">
        <f t="shared" si="6"/>
        <v>0</v>
      </c>
      <c r="G19" s="37">
        <v>0</v>
      </c>
      <c r="H19" s="37">
        <v>0</v>
      </c>
    </row>
    <row r="20" spans="1:8" s="1" customFormat="1" ht="16.5" customHeight="1">
      <c r="A20" s="40">
        <v>50208</v>
      </c>
      <c r="B20" s="40" t="s">
        <v>362</v>
      </c>
      <c r="C20" s="33">
        <f t="shared" si="5"/>
        <v>114</v>
      </c>
      <c r="D20" s="37">
        <v>114</v>
      </c>
      <c r="E20" s="37">
        <v>0</v>
      </c>
      <c r="F20" s="33">
        <f t="shared" si="6"/>
        <v>91</v>
      </c>
      <c r="G20" s="37">
        <v>91</v>
      </c>
      <c r="H20" s="37">
        <v>0</v>
      </c>
    </row>
    <row r="21" spans="1:8" s="1" customFormat="1" ht="16.5" customHeight="1">
      <c r="A21" s="40">
        <v>50209</v>
      </c>
      <c r="B21" s="40" t="s">
        <v>363</v>
      </c>
      <c r="C21" s="33">
        <f t="shared" si="5"/>
        <v>1867</v>
      </c>
      <c r="D21" s="37">
        <v>1855</v>
      </c>
      <c r="E21" s="37">
        <v>12</v>
      </c>
      <c r="F21" s="33">
        <f t="shared" si="6"/>
        <v>0</v>
      </c>
      <c r="G21" s="37">
        <v>0</v>
      </c>
      <c r="H21" s="37">
        <v>0</v>
      </c>
    </row>
    <row r="22" spans="1:8" s="1" customFormat="1" ht="16.5" customHeight="1">
      <c r="A22" s="40">
        <v>50299</v>
      </c>
      <c r="B22" s="40" t="s">
        <v>364</v>
      </c>
      <c r="C22" s="33">
        <f t="shared" si="5"/>
        <v>1019</v>
      </c>
      <c r="D22" s="37">
        <v>667</v>
      </c>
      <c r="E22" s="37">
        <v>352</v>
      </c>
      <c r="F22" s="33">
        <f t="shared" si="6"/>
        <v>0</v>
      </c>
      <c r="G22" s="37">
        <v>0</v>
      </c>
      <c r="H22" s="37">
        <v>0</v>
      </c>
    </row>
    <row r="23" spans="1:8" s="1" customFormat="1" ht="16.5" customHeight="1">
      <c r="A23" s="40">
        <v>503</v>
      </c>
      <c r="B23" s="50" t="s">
        <v>365</v>
      </c>
      <c r="C23" s="33">
        <f aca="true" t="shared" si="7" ref="C23:H23">SUM(C24:C30)</f>
        <v>9218</v>
      </c>
      <c r="D23" s="33">
        <f t="shared" si="7"/>
        <v>8895</v>
      </c>
      <c r="E23" s="33">
        <f t="shared" si="7"/>
        <v>323</v>
      </c>
      <c r="F23" s="33">
        <f t="shared" si="7"/>
        <v>0</v>
      </c>
      <c r="G23" s="33">
        <f t="shared" si="7"/>
        <v>0</v>
      </c>
      <c r="H23" s="33">
        <f t="shared" si="7"/>
        <v>0</v>
      </c>
    </row>
    <row r="24" spans="1:8" s="1" customFormat="1" ht="16.5" customHeight="1">
      <c r="A24" s="40">
        <v>50301</v>
      </c>
      <c r="B24" s="40" t="s">
        <v>366</v>
      </c>
      <c r="C24" s="33">
        <f aca="true" t="shared" si="8" ref="C24:C30">D24+E24</f>
        <v>1430</v>
      </c>
      <c r="D24" s="37">
        <v>1430</v>
      </c>
      <c r="E24" s="37">
        <v>0</v>
      </c>
      <c r="F24" s="33">
        <f aca="true" t="shared" si="9" ref="F24:F30">G24+H24</f>
        <v>0</v>
      </c>
      <c r="G24" s="37">
        <v>0</v>
      </c>
      <c r="H24" s="37">
        <v>0</v>
      </c>
    </row>
    <row r="25" spans="1:8" s="1" customFormat="1" ht="16.5" customHeight="1">
      <c r="A25" s="40">
        <v>50302</v>
      </c>
      <c r="B25" s="40" t="s">
        <v>367</v>
      </c>
      <c r="C25" s="33">
        <f t="shared" si="8"/>
        <v>2638</v>
      </c>
      <c r="D25" s="37">
        <v>2628</v>
      </c>
      <c r="E25" s="37">
        <v>10</v>
      </c>
      <c r="F25" s="33">
        <f t="shared" si="9"/>
        <v>0</v>
      </c>
      <c r="G25" s="37">
        <v>0</v>
      </c>
      <c r="H25" s="37">
        <v>0</v>
      </c>
    </row>
    <row r="26" spans="1:8" s="1" customFormat="1" ht="16.5" customHeight="1">
      <c r="A26" s="40">
        <v>50303</v>
      </c>
      <c r="B26" s="40" t="s">
        <v>368</v>
      </c>
      <c r="C26" s="33">
        <f t="shared" si="8"/>
        <v>38</v>
      </c>
      <c r="D26" s="37">
        <v>38</v>
      </c>
      <c r="E26" s="37">
        <v>0</v>
      </c>
      <c r="F26" s="33">
        <f t="shared" si="9"/>
        <v>0</v>
      </c>
      <c r="G26" s="37">
        <v>0</v>
      </c>
      <c r="H26" s="37">
        <v>0</v>
      </c>
    </row>
    <row r="27" spans="1:8" s="1" customFormat="1" ht="17.25" customHeight="1">
      <c r="A27" s="40">
        <v>50305</v>
      </c>
      <c r="B27" s="40" t="s">
        <v>369</v>
      </c>
      <c r="C27" s="33">
        <f t="shared" si="8"/>
        <v>0</v>
      </c>
      <c r="D27" s="37">
        <v>0</v>
      </c>
      <c r="E27" s="37">
        <v>0</v>
      </c>
      <c r="F27" s="33">
        <f t="shared" si="9"/>
        <v>0</v>
      </c>
      <c r="G27" s="37">
        <v>0</v>
      </c>
      <c r="H27" s="37">
        <v>0</v>
      </c>
    </row>
    <row r="28" spans="1:8" s="1" customFormat="1" ht="16.5" customHeight="1">
      <c r="A28" s="40">
        <v>50306</v>
      </c>
      <c r="B28" s="40" t="s">
        <v>370</v>
      </c>
      <c r="C28" s="33">
        <f t="shared" si="8"/>
        <v>2600</v>
      </c>
      <c r="D28" s="37">
        <v>2510</v>
      </c>
      <c r="E28" s="37">
        <v>90</v>
      </c>
      <c r="F28" s="33">
        <f t="shared" si="9"/>
        <v>0</v>
      </c>
      <c r="G28" s="37">
        <v>0</v>
      </c>
      <c r="H28" s="37">
        <v>0</v>
      </c>
    </row>
    <row r="29" spans="1:8" s="1" customFormat="1" ht="16.5" customHeight="1">
      <c r="A29" s="40">
        <v>50307</v>
      </c>
      <c r="B29" s="40" t="s">
        <v>371</v>
      </c>
      <c r="C29" s="33">
        <f t="shared" si="8"/>
        <v>2189</v>
      </c>
      <c r="D29" s="37">
        <v>2066</v>
      </c>
      <c r="E29" s="37">
        <v>123</v>
      </c>
      <c r="F29" s="33">
        <f t="shared" si="9"/>
        <v>0</v>
      </c>
      <c r="G29" s="37">
        <v>0</v>
      </c>
      <c r="H29" s="37">
        <v>0</v>
      </c>
    </row>
    <row r="30" spans="1:8" s="1" customFormat="1" ht="16.5" customHeight="1">
      <c r="A30" s="40">
        <v>50399</v>
      </c>
      <c r="B30" s="40" t="s">
        <v>372</v>
      </c>
      <c r="C30" s="33">
        <f t="shared" si="8"/>
        <v>323</v>
      </c>
      <c r="D30" s="37">
        <v>223</v>
      </c>
      <c r="E30" s="37">
        <v>100</v>
      </c>
      <c r="F30" s="33">
        <f t="shared" si="9"/>
        <v>0</v>
      </c>
      <c r="G30" s="37">
        <v>0</v>
      </c>
      <c r="H30" s="37">
        <v>0</v>
      </c>
    </row>
    <row r="31" spans="1:8" s="1" customFormat="1" ht="16.5" customHeight="1">
      <c r="A31" s="40">
        <v>504</v>
      </c>
      <c r="B31" s="50" t="s">
        <v>373</v>
      </c>
      <c r="C31" s="33">
        <f aca="true" t="shared" si="10" ref="C31:H31">SUM(C32:C37)</f>
        <v>400</v>
      </c>
      <c r="D31" s="33">
        <f t="shared" si="10"/>
        <v>302</v>
      </c>
      <c r="E31" s="33">
        <f t="shared" si="10"/>
        <v>98</v>
      </c>
      <c r="F31" s="33">
        <f t="shared" si="10"/>
        <v>0</v>
      </c>
      <c r="G31" s="33">
        <f t="shared" si="10"/>
        <v>0</v>
      </c>
      <c r="H31" s="33">
        <f t="shared" si="10"/>
        <v>0</v>
      </c>
    </row>
    <row r="32" spans="1:8" s="1" customFormat="1" ht="16.5" customHeight="1">
      <c r="A32" s="40">
        <v>50401</v>
      </c>
      <c r="B32" s="40" t="s">
        <v>366</v>
      </c>
      <c r="C32" s="33">
        <f aca="true" t="shared" si="11" ref="C32:C37">D32+E32</f>
        <v>400</v>
      </c>
      <c r="D32" s="37">
        <v>302</v>
      </c>
      <c r="E32" s="37">
        <v>98</v>
      </c>
      <c r="F32" s="33">
        <f aca="true" t="shared" si="12" ref="F32:F37">G32+H32</f>
        <v>0</v>
      </c>
      <c r="G32" s="37">
        <v>0</v>
      </c>
      <c r="H32" s="37">
        <v>0</v>
      </c>
    </row>
    <row r="33" spans="1:8" s="1" customFormat="1" ht="16.5" customHeight="1">
      <c r="A33" s="40">
        <v>50402</v>
      </c>
      <c r="B33" s="40" t="s">
        <v>367</v>
      </c>
      <c r="C33" s="33">
        <f t="shared" si="11"/>
        <v>0</v>
      </c>
      <c r="D33" s="37">
        <v>0</v>
      </c>
      <c r="E33" s="37">
        <v>0</v>
      </c>
      <c r="F33" s="33">
        <f t="shared" si="12"/>
        <v>0</v>
      </c>
      <c r="G33" s="37">
        <v>0</v>
      </c>
      <c r="H33" s="37">
        <v>0</v>
      </c>
    </row>
    <row r="34" spans="1:8" s="1" customFormat="1" ht="16.5" customHeight="1">
      <c r="A34" s="40">
        <v>50403</v>
      </c>
      <c r="B34" s="40" t="s">
        <v>368</v>
      </c>
      <c r="C34" s="33">
        <f t="shared" si="11"/>
        <v>0</v>
      </c>
      <c r="D34" s="37">
        <v>0</v>
      </c>
      <c r="E34" s="37">
        <v>0</v>
      </c>
      <c r="F34" s="33">
        <f t="shared" si="12"/>
        <v>0</v>
      </c>
      <c r="G34" s="37">
        <v>0</v>
      </c>
      <c r="H34" s="37">
        <v>0</v>
      </c>
    </row>
    <row r="35" spans="1:8" s="1" customFormat="1" ht="16.5" customHeight="1">
      <c r="A35" s="40">
        <v>50404</v>
      </c>
      <c r="B35" s="40" t="s">
        <v>370</v>
      </c>
      <c r="C35" s="33">
        <f t="shared" si="11"/>
        <v>0</v>
      </c>
      <c r="D35" s="37">
        <v>0</v>
      </c>
      <c r="E35" s="37">
        <v>0</v>
      </c>
      <c r="F35" s="33">
        <f t="shared" si="12"/>
        <v>0</v>
      </c>
      <c r="G35" s="37">
        <v>0</v>
      </c>
      <c r="H35" s="37">
        <v>0</v>
      </c>
    </row>
    <row r="36" spans="1:8" s="1" customFormat="1" ht="16.5" customHeight="1">
      <c r="A36" s="40">
        <v>50405</v>
      </c>
      <c r="B36" s="40" t="s">
        <v>371</v>
      </c>
      <c r="C36" s="33">
        <f t="shared" si="11"/>
        <v>0</v>
      </c>
      <c r="D36" s="37">
        <v>0</v>
      </c>
      <c r="E36" s="37">
        <v>0</v>
      </c>
      <c r="F36" s="33">
        <f t="shared" si="12"/>
        <v>0</v>
      </c>
      <c r="G36" s="37">
        <v>0</v>
      </c>
      <c r="H36" s="37">
        <v>0</v>
      </c>
    </row>
    <row r="37" spans="1:8" s="1" customFormat="1" ht="17.25" customHeight="1">
      <c r="A37" s="40">
        <v>50499</v>
      </c>
      <c r="B37" s="40" t="s">
        <v>372</v>
      </c>
      <c r="C37" s="33">
        <f t="shared" si="11"/>
        <v>0</v>
      </c>
      <c r="D37" s="37">
        <v>0</v>
      </c>
      <c r="E37" s="37">
        <v>0</v>
      </c>
      <c r="F37" s="33">
        <f t="shared" si="12"/>
        <v>0</v>
      </c>
      <c r="G37" s="37">
        <v>0</v>
      </c>
      <c r="H37" s="37">
        <v>0</v>
      </c>
    </row>
    <row r="38" spans="1:8" s="1" customFormat="1" ht="16.5" customHeight="1">
      <c r="A38" s="40">
        <v>505</v>
      </c>
      <c r="B38" s="50" t="s">
        <v>374</v>
      </c>
      <c r="C38" s="33">
        <f aca="true" t="shared" si="13" ref="C38:H38">SUM(C39:C41)</f>
        <v>19142</v>
      </c>
      <c r="D38" s="33">
        <f t="shared" si="13"/>
        <v>19014</v>
      </c>
      <c r="E38" s="33">
        <f t="shared" si="13"/>
        <v>128</v>
      </c>
      <c r="F38" s="33">
        <f t="shared" si="13"/>
        <v>15522</v>
      </c>
      <c r="G38" s="33">
        <f t="shared" si="13"/>
        <v>15400</v>
      </c>
      <c r="H38" s="33">
        <f t="shared" si="13"/>
        <v>122</v>
      </c>
    </row>
    <row r="39" spans="1:8" s="1" customFormat="1" ht="16.5" customHeight="1">
      <c r="A39" s="40">
        <v>50501</v>
      </c>
      <c r="B39" s="40" t="s">
        <v>375</v>
      </c>
      <c r="C39" s="33">
        <f aca="true" t="shared" si="14" ref="C39:C41">D39+E39</f>
        <v>16558</v>
      </c>
      <c r="D39" s="37">
        <v>16558</v>
      </c>
      <c r="E39" s="37">
        <v>0</v>
      </c>
      <c r="F39" s="33">
        <f aca="true" t="shared" si="15" ref="F39:F41">G39+H39</f>
        <v>13249</v>
      </c>
      <c r="G39" s="37">
        <v>13249</v>
      </c>
      <c r="H39" s="37">
        <v>0</v>
      </c>
    </row>
    <row r="40" spans="1:8" s="1" customFormat="1" ht="16.5" customHeight="1">
      <c r="A40" s="40">
        <v>50502</v>
      </c>
      <c r="B40" s="40" t="s">
        <v>376</v>
      </c>
      <c r="C40" s="33">
        <f t="shared" si="14"/>
        <v>2584</v>
      </c>
      <c r="D40" s="37">
        <v>2456</v>
      </c>
      <c r="E40" s="37">
        <v>128</v>
      </c>
      <c r="F40" s="33">
        <f t="shared" si="15"/>
        <v>2273</v>
      </c>
      <c r="G40" s="37">
        <v>2151</v>
      </c>
      <c r="H40" s="37">
        <v>122</v>
      </c>
    </row>
    <row r="41" spans="1:8" s="1" customFormat="1" ht="16.5" customHeight="1">
      <c r="A41" s="40">
        <v>50599</v>
      </c>
      <c r="B41" s="40" t="s">
        <v>377</v>
      </c>
      <c r="C41" s="33">
        <f t="shared" si="14"/>
        <v>0</v>
      </c>
      <c r="D41" s="37">
        <v>0</v>
      </c>
      <c r="E41" s="37">
        <v>0</v>
      </c>
      <c r="F41" s="33">
        <f t="shared" si="15"/>
        <v>0</v>
      </c>
      <c r="G41" s="37">
        <v>0</v>
      </c>
      <c r="H41" s="37">
        <v>0</v>
      </c>
    </row>
    <row r="42" spans="1:8" s="1" customFormat="1" ht="16.5" customHeight="1">
      <c r="A42" s="40">
        <v>506</v>
      </c>
      <c r="B42" s="50" t="s">
        <v>378</v>
      </c>
      <c r="C42" s="33">
        <f aca="true" t="shared" si="16" ref="C42:H42">SUM(C43:C44)</f>
        <v>0</v>
      </c>
      <c r="D42" s="33">
        <f t="shared" si="16"/>
        <v>0</v>
      </c>
      <c r="E42" s="33">
        <f t="shared" si="16"/>
        <v>0</v>
      </c>
      <c r="F42" s="33">
        <f t="shared" si="16"/>
        <v>0</v>
      </c>
      <c r="G42" s="33">
        <f t="shared" si="16"/>
        <v>0</v>
      </c>
      <c r="H42" s="33">
        <f t="shared" si="16"/>
        <v>0</v>
      </c>
    </row>
    <row r="43" spans="1:8" s="1" customFormat="1" ht="16.5" customHeight="1">
      <c r="A43" s="40">
        <v>50601</v>
      </c>
      <c r="B43" s="40" t="s">
        <v>379</v>
      </c>
      <c r="C43" s="33">
        <f aca="true" t="shared" si="17" ref="C43:C48">D43+E43</f>
        <v>0</v>
      </c>
      <c r="D43" s="37">
        <v>0</v>
      </c>
      <c r="E43" s="37">
        <v>0</v>
      </c>
      <c r="F43" s="33">
        <f aca="true" t="shared" si="18" ref="F43:F48">G43+H43</f>
        <v>0</v>
      </c>
      <c r="G43" s="37">
        <v>0</v>
      </c>
      <c r="H43" s="37">
        <v>0</v>
      </c>
    </row>
    <row r="44" spans="1:8" s="1" customFormat="1" ht="16.5" customHeight="1">
      <c r="A44" s="40">
        <v>50602</v>
      </c>
      <c r="B44" s="40" t="s">
        <v>380</v>
      </c>
      <c r="C44" s="33">
        <f t="shared" si="17"/>
        <v>0</v>
      </c>
      <c r="D44" s="37">
        <v>0</v>
      </c>
      <c r="E44" s="37">
        <v>0</v>
      </c>
      <c r="F44" s="33">
        <f t="shared" si="18"/>
        <v>0</v>
      </c>
      <c r="G44" s="37">
        <v>0</v>
      </c>
      <c r="H44" s="37">
        <v>0</v>
      </c>
    </row>
    <row r="45" spans="1:8" s="1" customFormat="1" ht="16.5" customHeight="1">
      <c r="A45" s="40">
        <v>507</v>
      </c>
      <c r="B45" s="50" t="s">
        <v>381</v>
      </c>
      <c r="C45" s="33">
        <f aca="true" t="shared" si="19" ref="C45:H45">SUM(C46:C48)</f>
        <v>171</v>
      </c>
      <c r="D45" s="33">
        <f t="shared" si="19"/>
        <v>140</v>
      </c>
      <c r="E45" s="33">
        <f t="shared" si="19"/>
        <v>31</v>
      </c>
      <c r="F45" s="33">
        <f t="shared" si="19"/>
        <v>0</v>
      </c>
      <c r="G45" s="33">
        <f t="shared" si="19"/>
        <v>0</v>
      </c>
      <c r="H45" s="33">
        <f t="shared" si="19"/>
        <v>0</v>
      </c>
    </row>
    <row r="46" spans="1:8" s="1" customFormat="1" ht="16.5" customHeight="1">
      <c r="A46" s="40">
        <v>50701</v>
      </c>
      <c r="B46" s="40" t="s">
        <v>382</v>
      </c>
      <c r="C46" s="33">
        <f t="shared" si="17"/>
        <v>46</v>
      </c>
      <c r="D46" s="37">
        <v>44</v>
      </c>
      <c r="E46" s="37">
        <v>2</v>
      </c>
      <c r="F46" s="33">
        <f t="shared" si="18"/>
        <v>0</v>
      </c>
      <c r="G46" s="37">
        <v>0</v>
      </c>
      <c r="H46" s="37">
        <v>0</v>
      </c>
    </row>
    <row r="47" spans="1:8" s="1" customFormat="1" ht="16.5" customHeight="1">
      <c r="A47" s="40">
        <v>50702</v>
      </c>
      <c r="B47" s="40" t="s">
        <v>383</v>
      </c>
      <c r="C47" s="33">
        <f t="shared" si="17"/>
        <v>0</v>
      </c>
      <c r="D47" s="37">
        <v>0</v>
      </c>
      <c r="E47" s="37">
        <v>0</v>
      </c>
      <c r="F47" s="33">
        <f t="shared" si="18"/>
        <v>0</v>
      </c>
      <c r="G47" s="37">
        <v>0</v>
      </c>
      <c r="H47" s="37">
        <v>0</v>
      </c>
    </row>
    <row r="48" spans="1:8" s="1" customFormat="1" ht="16.5" customHeight="1">
      <c r="A48" s="40">
        <v>50799</v>
      </c>
      <c r="B48" s="40" t="s">
        <v>384</v>
      </c>
      <c r="C48" s="33">
        <f t="shared" si="17"/>
        <v>125</v>
      </c>
      <c r="D48" s="37">
        <v>96</v>
      </c>
      <c r="E48" s="37">
        <v>29</v>
      </c>
      <c r="F48" s="33">
        <f t="shared" si="18"/>
        <v>0</v>
      </c>
      <c r="G48" s="37">
        <v>0</v>
      </c>
      <c r="H48" s="37">
        <v>0</v>
      </c>
    </row>
    <row r="49" spans="1:8" s="1" customFormat="1" ht="16.5" customHeight="1">
      <c r="A49" s="40">
        <v>508</v>
      </c>
      <c r="B49" s="50" t="s">
        <v>385</v>
      </c>
      <c r="C49" s="33">
        <f aca="true" t="shared" si="20" ref="C49:H49">SUM(C50:C51)</f>
        <v>0</v>
      </c>
      <c r="D49" s="33">
        <f t="shared" si="20"/>
        <v>0</v>
      </c>
      <c r="E49" s="33">
        <f t="shared" si="20"/>
        <v>0</v>
      </c>
      <c r="F49" s="33">
        <f t="shared" si="20"/>
        <v>0</v>
      </c>
      <c r="G49" s="33">
        <f t="shared" si="20"/>
        <v>0</v>
      </c>
      <c r="H49" s="33">
        <f t="shared" si="20"/>
        <v>0</v>
      </c>
    </row>
    <row r="50" spans="1:8" s="1" customFormat="1" ht="16.5" customHeight="1">
      <c r="A50" s="40">
        <v>50801</v>
      </c>
      <c r="B50" s="40" t="s">
        <v>386</v>
      </c>
      <c r="C50" s="33">
        <f aca="true" t="shared" si="21" ref="C50:C57">D50+E50</f>
        <v>0</v>
      </c>
      <c r="D50" s="37">
        <v>0</v>
      </c>
      <c r="E50" s="37">
        <v>0</v>
      </c>
      <c r="F50" s="33">
        <f aca="true" t="shared" si="22" ref="F50:F57">G50+H50</f>
        <v>0</v>
      </c>
      <c r="G50" s="37">
        <v>0</v>
      </c>
      <c r="H50" s="37">
        <v>0</v>
      </c>
    </row>
    <row r="51" spans="1:8" s="1" customFormat="1" ht="17.25" customHeight="1">
      <c r="A51" s="40">
        <v>50802</v>
      </c>
      <c r="B51" s="40" t="s">
        <v>387</v>
      </c>
      <c r="C51" s="33">
        <f t="shared" si="21"/>
        <v>0</v>
      </c>
      <c r="D51" s="37">
        <v>0</v>
      </c>
      <c r="E51" s="37">
        <v>0</v>
      </c>
      <c r="F51" s="33">
        <f t="shared" si="22"/>
        <v>0</v>
      </c>
      <c r="G51" s="37">
        <v>0</v>
      </c>
      <c r="H51" s="37">
        <v>0</v>
      </c>
    </row>
    <row r="52" spans="1:8" s="1" customFormat="1" ht="16.5" customHeight="1">
      <c r="A52" s="40">
        <v>509</v>
      </c>
      <c r="B52" s="50" t="s">
        <v>388</v>
      </c>
      <c r="C52" s="33">
        <f aca="true" t="shared" si="23" ref="C52:H52">SUM(C53:C57)</f>
        <v>10271</v>
      </c>
      <c r="D52" s="33">
        <f t="shared" si="23"/>
        <v>9783</v>
      </c>
      <c r="E52" s="33">
        <f t="shared" si="23"/>
        <v>488</v>
      </c>
      <c r="F52" s="33">
        <f t="shared" si="23"/>
        <v>4386</v>
      </c>
      <c r="G52" s="33">
        <f t="shared" si="23"/>
        <v>4386</v>
      </c>
      <c r="H52" s="33">
        <f t="shared" si="23"/>
        <v>0</v>
      </c>
    </row>
    <row r="53" spans="1:8" s="1" customFormat="1" ht="16.5" customHeight="1">
      <c r="A53" s="40">
        <v>50901</v>
      </c>
      <c r="B53" s="40" t="s">
        <v>389</v>
      </c>
      <c r="C53" s="33">
        <f t="shared" si="21"/>
        <v>5706</v>
      </c>
      <c r="D53" s="37">
        <v>5244</v>
      </c>
      <c r="E53" s="37">
        <v>462</v>
      </c>
      <c r="F53" s="33">
        <f t="shared" si="22"/>
        <v>0</v>
      </c>
      <c r="G53" s="37">
        <v>0</v>
      </c>
      <c r="H53" s="37">
        <v>0</v>
      </c>
    </row>
    <row r="54" spans="1:8" s="1" customFormat="1" ht="16.5" customHeight="1">
      <c r="A54" s="40">
        <v>50902</v>
      </c>
      <c r="B54" s="40" t="s">
        <v>390</v>
      </c>
      <c r="C54" s="33">
        <f t="shared" si="21"/>
        <v>2</v>
      </c>
      <c r="D54" s="37">
        <v>1</v>
      </c>
      <c r="E54" s="37">
        <v>1</v>
      </c>
      <c r="F54" s="33">
        <f t="shared" si="22"/>
        <v>0</v>
      </c>
      <c r="G54" s="37">
        <v>0</v>
      </c>
      <c r="H54" s="37">
        <v>0</v>
      </c>
    </row>
    <row r="55" spans="1:8" s="1" customFormat="1" ht="16.5" customHeight="1">
      <c r="A55" s="40">
        <v>50903</v>
      </c>
      <c r="B55" s="40" t="s">
        <v>391</v>
      </c>
      <c r="C55" s="33">
        <f t="shared" si="21"/>
        <v>81</v>
      </c>
      <c r="D55" s="37">
        <v>79</v>
      </c>
      <c r="E55" s="37">
        <v>2</v>
      </c>
      <c r="F55" s="33">
        <f t="shared" si="22"/>
        <v>0</v>
      </c>
      <c r="G55" s="37">
        <v>0</v>
      </c>
      <c r="H55" s="37">
        <v>0</v>
      </c>
    </row>
    <row r="56" spans="1:8" s="1" customFormat="1" ht="16.5" customHeight="1">
      <c r="A56" s="40">
        <v>50905</v>
      </c>
      <c r="B56" s="40" t="s">
        <v>392</v>
      </c>
      <c r="C56" s="33">
        <f t="shared" si="21"/>
        <v>4386</v>
      </c>
      <c r="D56" s="37">
        <v>4386</v>
      </c>
      <c r="E56" s="37">
        <v>0</v>
      </c>
      <c r="F56" s="33">
        <f t="shared" si="22"/>
        <v>4386</v>
      </c>
      <c r="G56" s="37">
        <v>4386</v>
      </c>
      <c r="H56" s="37">
        <v>0</v>
      </c>
    </row>
    <row r="57" spans="1:8" s="1" customFormat="1" ht="16.5" customHeight="1">
      <c r="A57" s="40">
        <v>50999</v>
      </c>
      <c r="B57" s="40" t="s">
        <v>393</v>
      </c>
      <c r="C57" s="33">
        <f t="shared" si="21"/>
        <v>96</v>
      </c>
      <c r="D57" s="37">
        <v>73</v>
      </c>
      <c r="E57" s="37">
        <v>23</v>
      </c>
      <c r="F57" s="33">
        <f t="shared" si="22"/>
        <v>0</v>
      </c>
      <c r="G57" s="37">
        <v>0</v>
      </c>
      <c r="H57" s="37">
        <v>0</v>
      </c>
    </row>
    <row r="58" spans="1:8" s="1" customFormat="1" ht="16.5" customHeight="1">
      <c r="A58" s="40">
        <v>510</v>
      </c>
      <c r="B58" s="50" t="s">
        <v>394</v>
      </c>
      <c r="C58" s="33">
        <f aca="true" t="shared" si="24" ref="C58:H58">SUM(C59:C60)</f>
        <v>3207</v>
      </c>
      <c r="D58" s="33">
        <f t="shared" si="24"/>
        <v>3207</v>
      </c>
      <c r="E58" s="33">
        <f t="shared" si="24"/>
        <v>0</v>
      </c>
      <c r="F58" s="33">
        <f t="shared" si="24"/>
        <v>0</v>
      </c>
      <c r="G58" s="33">
        <f t="shared" si="24"/>
        <v>0</v>
      </c>
      <c r="H58" s="33">
        <f t="shared" si="24"/>
        <v>0</v>
      </c>
    </row>
    <row r="59" spans="1:8" s="1" customFormat="1" ht="16.5" customHeight="1">
      <c r="A59" s="40">
        <v>51002</v>
      </c>
      <c r="B59" s="40" t="s">
        <v>395</v>
      </c>
      <c r="C59" s="33">
        <f aca="true" t="shared" si="25" ref="C59:C65">D59+E59</f>
        <v>3207</v>
      </c>
      <c r="D59" s="37">
        <v>3207</v>
      </c>
      <c r="E59" s="37">
        <v>0</v>
      </c>
      <c r="F59" s="33">
        <f aca="true" t="shared" si="26" ref="F59:F65">G59+H59</f>
        <v>0</v>
      </c>
      <c r="G59" s="37">
        <v>0</v>
      </c>
      <c r="H59" s="37">
        <v>0</v>
      </c>
    </row>
    <row r="60" spans="1:8" s="1" customFormat="1" ht="16.5" customHeight="1">
      <c r="A60" s="40">
        <v>51003</v>
      </c>
      <c r="B60" s="40" t="s">
        <v>396</v>
      </c>
      <c r="C60" s="33">
        <f t="shared" si="25"/>
        <v>0</v>
      </c>
      <c r="D60" s="37">
        <v>0</v>
      </c>
      <c r="E60" s="37">
        <v>0</v>
      </c>
      <c r="F60" s="33">
        <f t="shared" si="26"/>
        <v>0</v>
      </c>
      <c r="G60" s="37">
        <v>0</v>
      </c>
      <c r="H60" s="37">
        <v>0</v>
      </c>
    </row>
    <row r="61" spans="1:8" s="1" customFormat="1" ht="16.5" customHeight="1">
      <c r="A61" s="40">
        <v>511</v>
      </c>
      <c r="B61" s="50" t="s">
        <v>397</v>
      </c>
      <c r="C61" s="33">
        <f aca="true" t="shared" si="27" ref="C61:H61">SUM(C62:C65)</f>
        <v>0</v>
      </c>
      <c r="D61" s="33">
        <f t="shared" si="27"/>
        <v>0</v>
      </c>
      <c r="E61" s="33">
        <f t="shared" si="27"/>
        <v>0</v>
      </c>
      <c r="F61" s="33">
        <f t="shared" si="27"/>
        <v>0</v>
      </c>
      <c r="G61" s="33">
        <f t="shared" si="27"/>
        <v>0</v>
      </c>
      <c r="H61" s="33">
        <f t="shared" si="27"/>
        <v>0</v>
      </c>
    </row>
    <row r="62" spans="1:8" s="1" customFormat="1" ht="16.5" customHeight="1">
      <c r="A62" s="40">
        <v>51101</v>
      </c>
      <c r="B62" s="40" t="s">
        <v>398</v>
      </c>
      <c r="C62" s="33">
        <f t="shared" si="25"/>
        <v>0</v>
      </c>
      <c r="D62" s="37">
        <v>0</v>
      </c>
      <c r="E62" s="37">
        <v>0</v>
      </c>
      <c r="F62" s="33">
        <f t="shared" si="26"/>
        <v>0</v>
      </c>
      <c r="G62" s="37">
        <v>0</v>
      </c>
      <c r="H62" s="37">
        <v>0</v>
      </c>
    </row>
    <row r="63" spans="1:8" s="1" customFormat="1" ht="16.5" customHeight="1">
      <c r="A63" s="40">
        <v>51102</v>
      </c>
      <c r="B63" s="40" t="s">
        <v>399</v>
      </c>
      <c r="C63" s="33">
        <f t="shared" si="25"/>
        <v>0</v>
      </c>
      <c r="D63" s="37">
        <v>0</v>
      </c>
      <c r="E63" s="37">
        <v>0</v>
      </c>
      <c r="F63" s="33">
        <f t="shared" si="26"/>
        <v>0</v>
      </c>
      <c r="G63" s="37">
        <v>0</v>
      </c>
      <c r="H63" s="37">
        <v>0</v>
      </c>
    </row>
    <row r="64" spans="1:8" s="1" customFormat="1" ht="16.5" customHeight="1">
      <c r="A64" s="40">
        <v>51103</v>
      </c>
      <c r="B64" s="40" t="s">
        <v>400</v>
      </c>
      <c r="C64" s="33">
        <f t="shared" si="25"/>
        <v>0</v>
      </c>
      <c r="D64" s="37">
        <v>0</v>
      </c>
      <c r="E64" s="37">
        <v>0</v>
      </c>
      <c r="F64" s="33">
        <f t="shared" si="26"/>
        <v>0</v>
      </c>
      <c r="G64" s="37">
        <v>0</v>
      </c>
      <c r="H64" s="37">
        <v>0</v>
      </c>
    </row>
    <row r="65" spans="1:8" s="1" customFormat="1" ht="16.5" customHeight="1">
      <c r="A65" s="40">
        <v>51104</v>
      </c>
      <c r="B65" s="40" t="s">
        <v>401</v>
      </c>
      <c r="C65" s="33">
        <f t="shared" si="25"/>
        <v>0</v>
      </c>
      <c r="D65" s="37">
        <v>0</v>
      </c>
      <c r="E65" s="37">
        <v>0</v>
      </c>
      <c r="F65" s="33">
        <f t="shared" si="26"/>
        <v>0</v>
      </c>
      <c r="G65" s="37">
        <v>0</v>
      </c>
      <c r="H65" s="37">
        <v>0</v>
      </c>
    </row>
    <row r="66" spans="1:8" s="1" customFormat="1" ht="16.5" customHeight="1">
      <c r="A66" s="40">
        <v>599</v>
      </c>
      <c r="B66" s="50" t="s">
        <v>339</v>
      </c>
      <c r="C66" s="33">
        <f aca="true" t="shared" si="28" ref="C66:H66">SUM(C67:C70)</f>
        <v>1</v>
      </c>
      <c r="D66" s="33">
        <f t="shared" si="28"/>
        <v>1</v>
      </c>
      <c r="E66" s="33">
        <f t="shared" si="28"/>
        <v>0</v>
      </c>
      <c r="F66" s="33">
        <f t="shared" si="28"/>
        <v>0</v>
      </c>
      <c r="G66" s="33">
        <f t="shared" si="28"/>
        <v>0</v>
      </c>
      <c r="H66" s="33">
        <f t="shared" si="28"/>
        <v>0</v>
      </c>
    </row>
    <row r="67" spans="1:8" s="1" customFormat="1" ht="17.25" customHeight="1">
      <c r="A67" s="40">
        <v>59906</v>
      </c>
      <c r="B67" s="40" t="s">
        <v>402</v>
      </c>
      <c r="C67" s="33">
        <f aca="true" t="shared" si="29" ref="C67:C70">D67+E67</f>
        <v>0</v>
      </c>
      <c r="D67" s="37">
        <v>0</v>
      </c>
      <c r="E67" s="37">
        <v>0</v>
      </c>
      <c r="F67" s="33">
        <f aca="true" t="shared" si="30" ref="F67:F70">G67+H67</f>
        <v>0</v>
      </c>
      <c r="G67" s="37">
        <v>0</v>
      </c>
      <c r="H67" s="37">
        <v>0</v>
      </c>
    </row>
    <row r="68" spans="1:8" s="1" customFormat="1" ht="16.5" customHeight="1">
      <c r="A68" s="40">
        <v>59907</v>
      </c>
      <c r="B68" s="40" t="s">
        <v>403</v>
      </c>
      <c r="C68" s="33">
        <f t="shared" si="29"/>
        <v>0</v>
      </c>
      <c r="D68" s="37">
        <v>0</v>
      </c>
      <c r="E68" s="37">
        <v>0</v>
      </c>
      <c r="F68" s="33">
        <f t="shared" si="30"/>
        <v>0</v>
      </c>
      <c r="G68" s="37">
        <v>0</v>
      </c>
      <c r="H68" s="37">
        <v>0</v>
      </c>
    </row>
    <row r="69" spans="1:8" s="1" customFormat="1" ht="16.5" customHeight="1">
      <c r="A69" s="40">
        <v>59908</v>
      </c>
      <c r="B69" s="40" t="s">
        <v>404</v>
      </c>
      <c r="C69" s="33">
        <f t="shared" si="29"/>
        <v>1</v>
      </c>
      <c r="D69" s="37">
        <v>1</v>
      </c>
      <c r="E69" s="37">
        <v>0</v>
      </c>
      <c r="F69" s="33">
        <f t="shared" si="30"/>
        <v>0</v>
      </c>
      <c r="G69" s="37">
        <v>0</v>
      </c>
      <c r="H69" s="37">
        <v>0</v>
      </c>
    </row>
    <row r="70" spans="1:8" s="1" customFormat="1" ht="16.5" customHeight="1">
      <c r="A70" s="40">
        <v>59999</v>
      </c>
      <c r="B70" s="40" t="s">
        <v>341</v>
      </c>
      <c r="C70" s="33">
        <f t="shared" si="29"/>
        <v>0</v>
      </c>
      <c r="D70" s="37">
        <v>0</v>
      </c>
      <c r="E70" s="37">
        <v>0</v>
      </c>
      <c r="F70" s="33">
        <f t="shared" si="30"/>
        <v>0</v>
      </c>
      <c r="G70" s="37">
        <v>0</v>
      </c>
      <c r="H70" s="37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C22" sqref="C22"/>
    </sheetView>
  </sheetViews>
  <sheetFormatPr defaultColWidth="9.00390625" defaultRowHeight="14.25"/>
  <cols>
    <col min="1" max="1" width="42.625" style="63" customWidth="1"/>
    <col min="2" max="2" width="14.50390625" style="64" customWidth="1"/>
    <col min="3" max="3" width="37.50390625" style="63" customWidth="1"/>
    <col min="4" max="4" width="22.25390625" style="64" customWidth="1"/>
    <col min="5" max="16384" width="9.00390625" style="63" customWidth="1"/>
  </cols>
  <sheetData>
    <row r="1" spans="1:256" s="62" customFormat="1" ht="14.25">
      <c r="A1" s="63"/>
      <c r="B1" s="64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4" s="63" customFormat="1" ht="33.75" customHeight="1">
      <c r="A2" s="51" t="s">
        <v>405</v>
      </c>
      <c r="B2" s="51"/>
      <c r="C2" s="51"/>
      <c r="D2" s="51"/>
    </row>
    <row r="3" spans="2:4" s="63" customFormat="1" ht="18.75" customHeight="1">
      <c r="B3" s="64"/>
      <c r="D3" s="65" t="s">
        <v>406</v>
      </c>
    </row>
    <row r="4" spans="1:4" s="63" customFormat="1" ht="14.25">
      <c r="A4" s="66" t="s">
        <v>43</v>
      </c>
      <c r="B4" s="67" t="s">
        <v>106</v>
      </c>
      <c r="C4" s="66" t="s">
        <v>43</v>
      </c>
      <c r="D4" s="67" t="s">
        <v>106</v>
      </c>
    </row>
    <row r="5" spans="1:4" s="63" customFormat="1" ht="14.25">
      <c r="A5" s="68" t="s">
        <v>407</v>
      </c>
      <c r="B5" s="34">
        <v>10034</v>
      </c>
      <c r="C5" s="69" t="s">
        <v>408</v>
      </c>
      <c r="D5" s="67"/>
    </row>
    <row r="6" spans="1:4" s="63" customFormat="1" ht="14.25">
      <c r="A6" s="70" t="s">
        <v>409</v>
      </c>
      <c r="B6" s="34"/>
      <c r="C6" s="69" t="s">
        <v>410</v>
      </c>
      <c r="D6" s="67"/>
    </row>
    <row r="7" spans="1:4" s="63" customFormat="1" ht="14.25">
      <c r="A7" s="71" t="s">
        <v>411</v>
      </c>
      <c r="B7" s="34">
        <v>7489</v>
      </c>
      <c r="C7" s="69" t="s">
        <v>412</v>
      </c>
      <c r="D7" s="34">
        <v>796</v>
      </c>
    </row>
    <row r="8" spans="1:4" s="63" customFormat="1" ht="14.25">
      <c r="A8" s="71" t="s">
        <v>413</v>
      </c>
      <c r="B8" s="34"/>
      <c r="C8" s="69" t="s">
        <v>414</v>
      </c>
      <c r="D8" s="67"/>
    </row>
    <row r="9" spans="1:4" s="63" customFormat="1" ht="14.25">
      <c r="A9" s="71" t="s">
        <v>415</v>
      </c>
      <c r="B9" s="34">
        <v>2545</v>
      </c>
      <c r="C9" s="69" t="s">
        <v>416</v>
      </c>
      <c r="D9" s="34">
        <v>146</v>
      </c>
    </row>
    <row r="10" spans="1:4" s="63" customFormat="1" ht="14.25">
      <c r="A10" s="68" t="s">
        <v>417</v>
      </c>
      <c r="B10" s="34">
        <v>18764</v>
      </c>
      <c r="C10" s="69" t="s">
        <v>418</v>
      </c>
      <c r="D10" s="34">
        <v>1475</v>
      </c>
    </row>
    <row r="11" spans="1:4" s="63" customFormat="1" ht="14.25">
      <c r="A11" s="71" t="s">
        <v>419</v>
      </c>
      <c r="B11" s="34">
        <v>2013</v>
      </c>
      <c r="C11" s="69" t="s">
        <v>420</v>
      </c>
      <c r="D11" s="34">
        <v>1571</v>
      </c>
    </row>
    <row r="12" spans="1:4" s="63" customFormat="1" ht="14.25">
      <c r="A12" s="71" t="s">
        <v>421</v>
      </c>
      <c r="B12" s="34">
        <v>1241</v>
      </c>
      <c r="C12" s="69" t="s">
        <v>422</v>
      </c>
      <c r="D12" s="67"/>
    </row>
    <row r="13" spans="1:4" s="63" customFormat="1" ht="14.25">
      <c r="A13" s="71" t="s">
        <v>423</v>
      </c>
      <c r="B13" s="34"/>
      <c r="C13" s="69" t="s">
        <v>424</v>
      </c>
      <c r="D13" s="34">
        <v>525</v>
      </c>
    </row>
    <row r="14" spans="1:4" s="63" customFormat="1" ht="14.25">
      <c r="A14" s="71" t="s">
        <v>425</v>
      </c>
      <c r="B14" s="34">
        <v>6756</v>
      </c>
      <c r="C14" s="69" t="s">
        <v>426</v>
      </c>
      <c r="D14" s="34">
        <v>419</v>
      </c>
    </row>
    <row r="15" spans="1:4" s="63" customFormat="1" ht="14.25">
      <c r="A15" s="71" t="s">
        <v>427</v>
      </c>
      <c r="B15" s="34"/>
      <c r="C15" s="69" t="s">
        <v>428</v>
      </c>
      <c r="D15" s="67"/>
    </row>
    <row r="16" spans="1:4" s="63" customFormat="1" ht="14.25">
      <c r="A16" s="71" t="s">
        <v>429</v>
      </c>
      <c r="B16" s="34"/>
      <c r="C16" s="69" t="s">
        <v>430</v>
      </c>
      <c r="D16" s="67"/>
    </row>
    <row r="17" spans="1:4" s="63" customFormat="1" ht="14.25">
      <c r="A17" s="71" t="s">
        <v>431</v>
      </c>
      <c r="B17" s="34"/>
      <c r="C17" s="69" t="s">
        <v>432</v>
      </c>
      <c r="D17" s="34">
        <v>300</v>
      </c>
    </row>
    <row r="18" spans="1:4" s="63" customFormat="1" ht="14.25">
      <c r="A18" s="71" t="s">
        <v>433</v>
      </c>
      <c r="B18" s="34">
        <v>60</v>
      </c>
      <c r="C18" s="69" t="s">
        <v>434</v>
      </c>
      <c r="D18" s="34">
        <v>29</v>
      </c>
    </row>
    <row r="19" spans="1:4" s="63" customFormat="1" ht="14.25">
      <c r="A19" s="71" t="s">
        <v>435</v>
      </c>
      <c r="B19" s="34">
        <v>524</v>
      </c>
      <c r="C19" s="69" t="s">
        <v>436</v>
      </c>
      <c r="D19" s="67"/>
    </row>
    <row r="20" spans="1:4" s="63" customFormat="1" ht="14.25">
      <c r="A20" s="70" t="s">
        <v>437</v>
      </c>
      <c r="B20" s="34">
        <v>2312</v>
      </c>
      <c r="C20" s="69" t="s">
        <v>438</v>
      </c>
      <c r="D20" s="67"/>
    </row>
    <row r="21" spans="1:4" s="63" customFormat="1" ht="14.25">
      <c r="A21" s="70" t="s">
        <v>439</v>
      </c>
      <c r="B21" s="34">
        <v>342</v>
      </c>
      <c r="C21" s="69" t="s">
        <v>440</v>
      </c>
      <c r="D21" s="67"/>
    </row>
    <row r="22" spans="1:4" s="63" customFormat="1" ht="14.25">
      <c r="A22" s="70" t="s">
        <v>441</v>
      </c>
      <c r="B22" s="34">
        <v>35</v>
      </c>
      <c r="C22" s="69" t="s">
        <v>442</v>
      </c>
      <c r="D22" s="67"/>
    </row>
    <row r="23" spans="1:4" s="63" customFormat="1" ht="14.25">
      <c r="A23" s="71" t="s">
        <v>443</v>
      </c>
      <c r="B23" s="34"/>
      <c r="C23" s="69" t="s">
        <v>444</v>
      </c>
      <c r="D23" s="67"/>
    </row>
    <row r="24" spans="1:4" s="63" customFormat="1" ht="14.25">
      <c r="A24" s="70" t="s">
        <v>445</v>
      </c>
      <c r="B24" s="34">
        <v>3</v>
      </c>
      <c r="C24" s="72" t="s">
        <v>446</v>
      </c>
      <c r="D24" s="34">
        <v>8752</v>
      </c>
    </row>
    <row r="25" spans="1:4" s="63" customFormat="1" ht="14.25">
      <c r="A25" s="71" t="s">
        <v>447</v>
      </c>
      <c r="B25" s="34">
        <v>120</v>
      </c>
      <c r="C25" s="73" t="s">
        <v>448</v>
      </c>
      <c r="D25" s="67"/>
    </row>
    <row r="26" spans="1:4" s="63" customFormat="1" ht="14.25">
      <c r="A26" s="71" t="s">
        <v>449</v>
      </c>
      <c r="B26" s="34">
        <v>4980</v>
      </c>
      <c r="C26" s="66" t="s">
        <v>450</v>
      </c>
      <c r="D26" s="67"/>
    </row>
    <row r="27" spans="1:4" s="63" customFormat="1" ht="14.25">
      <c r="A27" s="71" t="s">
        <v>451</v>
      </c>
      <c r="B27" s="34">
        <v>378</v>
      </c>
      <c r="C27" s="74" t="s">
        <v>452</v>
      </c>
      <c r="D27" s="67"/>
    </row>
    <row r="28" spans="1:4" s="63" customFormat="1" ht="14.25">
      <c r="A28" s="70" t="s">
        <v>453</v>
      </c>
      <c r="B28" s="34"/>
      <c r="C28" s="74" t="s">
        <v>454</v>
      </c>
      <c r="D28" s="67"/>
    </row>
    <row r="29" spans="1:4" s="63" customFormat="1" ht="14.25">
      <c r="A29" s="68" t="s">
        <v>455</v>
      </c>
      <c r="B29" s="34">
        <v>5280</v>
      </c>
      <c r="C29" s="66" t="s">
        <v>456</v>
      </c>
      <c r="D29" s="67"/>
    </row>
    <row r="30" spans="1:4" s="63" customFormat="1" ht="14.25">
      <c r="A30" s="69" t="s">
        <v>457</v>
      </c>
      <c r="B30" s="34">
        <v>19</v>
      </c>
      <c r="C30" s="74" t="s">
        <v>458</v>
      </c>
      <c r="D30" s="34">
        <v>8752</v>
      </c>
    </row>
  </sheetData>
  <sheetProtection/>
  <mergeCells count="1">
    <mergeCell ref="A2:D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7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60.25390625" style="0" customWidth="1"/>
    <col min="2" max="2" width="29.875" style="55" customWidth="1"/>
  </cols>
  <sheetData>
    <row r="2" spans="1:2" ht="20.25">
      <c r="A2" s="51" t="s">
        <v>459</v>
      </c>
      <c r="B2" s="56"/>
    </row>
    <row r="4" ht="14.25">
      <c r="B4" s="57" t="s">
        <v>406</v>
      </c>
    </row>
    <row r="5" spans="1:2" ht="14.25">
      <c r="A5" s="32" t="s">
        <v>460</v>
      </c>
      <c r="B5" s="58">
        <v>0</v>
      </c>
    </row>
    <row r="6" spans="1:2" ht="14.25">
      <c r="A6" s="59" t="s">
        <v>461</v>
      </c>
      <c r="B6" s="58">
        <v>0</v>
      </c>
    </row>
    <row r="7" spans="1:2" ht="14.25">
      <c r="A7" s="59" t="s">
        <v>462</v>
      </c>
      <c r="B7" s="58">
        <v>0</v>
      </c>
    </row>
    <row r="8" spans="1:2" ht="14.25">
      <c r="A8" s="59" t="s">
        <v>463</v>
      </c>
      <c r="B8" s="58">
        <v>0</v>
      </c>
    </row>
    <row r="9" spans="1:2" ht="14.25">
      <c r="A9" s="59" t="s">
        <v>464</v>
      </c>
      <c r="B9" s="58">
        <v>0</v>
      </c>
    </row>
    <row r="10" spans="1:2" ht="14.25">
      <c r="A10" s="59" t="s">
        <v>465</v>
      </c>
      <c r="B10" s="58">
        <v>0</v>
      </c>
    </row>
    <row r="11" spans="1:2" ht="14.25">
      <c r="A11" s="59" t="s">
        <v>466</v>
      </c>
      <c r="B11" s="58">
        <v>0</v>
      </c>
    </row>
    <row r="12" spans="1:2" ht="14.25">
      <c r="A12" s="59" t="s">
        <v>467</v>
      </c>
      <c r="B12" s="58">
        <v>0</v>
      </c>
    </row>
    <row r="13" spans="1:2" ht="14.25">
      <c r="A13" s="59" t="s">
        <v>468</v>
      </c>
      <c r="B13" s="58">
        <v>0</v>
      </c>
    </row>
    <row r="14" spans="1:2" ht="14.25">
      <c r="A14" s="59" t="s">
        <v>469</v>
      </c>
      <c r="B14" s="58">
        <v>0</v>
      </c>
    </row>
    <row r="15" spans="1:2" ht="14.25">
      <c r="A15" s="59" t="s">
        <v>470</v>
      </c>
      <c r="B15" s="58">
        <v>0</v>
      </c>
    </row>
    <row r="16" spans="1:2" ht="14.25">
      <c r="A16" s="59" t="s">
        <v>471</v>
      </c>
      <c r="B16" s="58">
        <v>0</v>
      </c>
    </row>
    <row r="17" spans="1:2" ht="14.25">
      <c r="A17" s="59" t="s">
        <v>472</v>
      </c>
      <c r="B17" s="58">
        <v>0</v>
      </c>
    </row>
    <row r="18" spans="1:2" ht="14.25">
      <c r="A18" s="59" t="s">
        <v>473</v>
      </c>
      <c r="B18" s="58">
        <v>0</v>
      </c>
    </row>
    <row r="19" spans="1:2" ht="14.25">
      <c r="A19" s="59" t="s">
        <v>474</v>
      </c>
      <c r="B19" s="58">
        <v>0</v>
      </c>
    </row>
    <row r="20" spans="1:2" ht="14.25">
      <c r="A20" s="59" t="s">
        <v>475</v>
      </c>
      <c r="B20" s="58">
        <v>0</v>
      </c>
    </row>
    <row r="21" spans="1:2" ht="14.25">
      <c r="A21" s="59" t="s">
        <v>476</v>
      </c>
      <c r="B21" s="58">
        <v>0</v>
      </c>
    </row>
    <row r="22" spans="1:2" ht="14.25">
      <c r="A22" s="59" t="s">
        <v>477</v>
      </c>
      <c r="B22" s="58">
        <v>0</v>
      </c>
    </row>
    <row r="23" spans="1:2" ht="14.25">
      <c r="A23" s="59" t="s">
        <v>478</v>
      </c>
      <c r="B23" s="58">
        <v>0</v>
      </c>
    </row>
    <row r="24" spans="1:2" ht="14.25">
      <c r="A24" s="59" t="s">
        <v>479</v>
      </c>
      <c r="B24" s="58">
        <v>0</v>
      </c>
    </row>
    <row r="25" spans="1:2" ht="14.25">
      <c r="A25" s="59" t="s">
        <v>343</v>
      </c>
      <c r="B25" s="58">
        <v>0</v>
      </c>
    </row>
    <row r="27" spans="1:2" s="42" customFormat="1" ht="18.75">
      <c r="A27" s="60" t="s">
        <v>480</v>
      </c>
      <c r="B27" s="61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1.50390625" style="0" customWidth="1"/>
    <col min="2" max="2" width="36.25390625" style="0" customWidth="1"/>
  </cols>
  <sheetData>
    <row r="1" spans="1:2" ht="33" customHeight="1">
      <c r="A1" s="51" t="s">
        <v>481</v>
      </c>
      <c r="B1" s="51"/>
    </row>
    <row r="2" spans="1:2" ht="18" customHeight="1">
      <c r="A2" s="51"/>
      <c r="B2" s="51"/>
    </row>
    <row r="3" ht="14.25">
      <c r="B3" s="21" t="s">
        <v>406</v>
      </c>
    </row>
    <row r="4" spans="1:2" ht="28.5" customHeight="1">
      <c r="A4" s="52" t="s">
        <v>482</v>
      </c>
      <c r="B4" s="52" t="s">
        <v>106</v>
      </c>
    </row>
    <row r="5" spans="1:2" ht="28.5" customHeight="1">
      <c r="A5" s="53" t="s">
        <v>483</v>
      </c>
      <c r="B5" s="54"/>
    </row>
    <row r="6" spans="1:2" ht="28.5" customHeight="1">
      <c r="A6" s="53" t="s">
        <v>484</v>
      </c>
      <c r="B6" s="54"/>
    </row>
    <row r="7" spans="1:2" ht="28.5" customHeight="1">
      <c r="A7" s="53" t="s">
        <v>485</v>
      </c>
      <c r="B7" s="54"/>
    </row>
    <row r="8" spans="1:2" ht="28.5" customHeight="1">
      <c r="A8" s="53" t="s">
        <v>484</v>
      </c>
      <c r="B8" s="54"/>
    </row>
    <row r="9" spans="1:2" ht="28.5" customHeight="1">
      <c r="A9" s="53" t="s">
        <v>486</v>
      </c>
      <c r="B9" s="54"/>
    </row>
    <row r="10" spans="1:2" ht="28.5" customHeight="1">
      <c r="A10" s="53" t="s">
        <v>484</v>
      </c>
      <c r="B10" s="54"/>
    </row>
    <row r="11" spans="1:2" ht="28.5" customHeight="1">
      <c r="A11" s="53" t="s">
        <v>487</v>
      </c>
      <c r="B11" s="54"/>
    </row>
    <row r="12" spans="1:2" ht="28.5" customHeight="1">
      <c r="A12" s="53" t="s">
        <v>484</v>
      </c>
      <c r="B12" s="54"/>
    </row>
    <row r="13" spans="1:2" ht="28.5" customHeight="1">
      <c r="A13" s="53" t="s">
        <v>488</v>
      </c>
      <c r="B13" s="54"/>
    </row>
    <row r="14" spans="1:2" ht="28.5" customHeight="1">
      <c r="A14" s="53" t="s">
        <v>484</v>
      </c>
      <c r="B14" s="54"/>
    </row>
    <row r="16" ht="14.25">
      <c r="A16" s="47" t="s">
        <v>489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2016-05-05T01:25:53Z</dcterms:created>
  <dcterms:modified xsi:type="dcterms:W3CDTF">2021-05-21T09:09:32Z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