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870" firstSheet="1" activeTab="1"/>
  </bookViews>
  <sheets>
    <sheet name="总概算表" sheetId="4" state="hidden" r:id="rId1"/>
    <sheet name="估算表" sheetId="2" r:id="rId2"/>
    <sheet name="还本付息表" sheetId="33" state="hidden" r:id="rId3"/>
  </sheets>
  <definedNames>
    <definedName name="gcztz">估算表!#REF!</definedName>
    <definedName name="jstj">估算表!$H$29</definedName>
    <definedName name="jstz">估算表!$H$29</definedName>
    <definedName name="_xlnm.Print_Area" localSheetId="1">估算表!$A$1:$M$32</definedName>
  </definedNames>
  <calcPr calcId="144525" fullPrecision="0"/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<sst xmlns="http://schemas.openxmlformats.org/spreadsheetml/2006/main" count="137" uniqueCount="105">
  <si>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</si>
  <si>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</si>
  <si>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</si>
  <si>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</si>
  <si>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</si>
  <si>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</si>
  <si>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</si>
  <si>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</si>
  <si>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</si>
  <si>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</si>
  <si>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</si>
  <si>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</si>
  <si>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</si>
  <si>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</si>
  <si>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</si>
  <si>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</si>
  <si>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</si>
  <si>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</si>
  <si>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</si>
  <si>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</si>
  <si>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</si>
  <si>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2024年城中区老旧小区配套基础设施改造工程（一期）总投资概算表</t>
  </si>
  <si>
    <t>工程名称:2024年城中区老旧小区配套基础设施改造工程(一期)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</si>
  <si>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</si>
  <si>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</si>
  <si>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</si>
  <si>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</si>
  <si>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</si>
  <si>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</si>
  <si>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</si>
  <si>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</si>
  <si>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</si>
  <si>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</si>
  <si>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</si>
  <si>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</si>
  <si>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</si>
  <si>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</si>
  <si>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</si>
  <si>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</si>
  <si>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</si>
  <si>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</si>
  <si>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</si>
  <si>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t>弯塘路小学宿舍区</t>
  </si>
  <si>
    <t>1.2</t>
  </si>
  <si>
    <t>园林局宿舍区</t>
  </si>
  <si>
    <t>1.3</t>
  </si>
  <si>
    <t>解放北路工行宿舍</t>
  </si>
  <si>
    <t>1.4</t>
  </si>
  <si>
    <t>公园路北一巷1号、3号、4号、5号</t>
  </si>
  <si>
    <t>1.5</t>
  </si>
  <si>
    <t>公园路南一巷2、3号</t>
  </si>
  <si>
    <t>1.6</t>
  </si>
  <si>
    <t>柳荫二轻宿舍</t>
  </si>
  <si>
    <t>1.7</t>
  </si>
  <si>
    <t>技术交流站宿舍</t>
  </si>
  <si>
    <t>1.8</t>
  </si>
  <si>
    <t>信息中心宿舍</t>
  </si>
  <si>
    <t>1.9</t>
  </si>
  <si>
    <t>经济干校宿舍</t>
  </si>
  <si>
    <t>1.10</t>
  </si>
  <si>
    <t>土地局宿舍</t>
  </si>
  <si>
    <t>1.11</t>
  </si>
  <si>
    <t>雅儒路41号2、3栋小区</t>
  </si>
  <si>
    <t>1.12</t>
  </si>
  <si>
    <t>中山西路12号</t>
  </si>
  <si>
    <t>1.13</t>
  </si>
  <si>
    <t>中山西路6号</t>
  </si>
  <si>
    <t>1.14</t>
  </si>
  <si>
    <t>罗池路1号</t>
  </si>
  <si>
    <t>1.15</t>
  </si>
  <si>
    <t>罗池路23号</t>
  </si>
  <si>
    <t>1.16</t>
  </si>
  <si>
    <t>中山东路29号</t>
  </si>
  <si>
    <t>1.17</t>
  </si>
  <si>
    <t>德福地小区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</si>
  <si>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</si>
  <si>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</si>
  <si>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</si>
  <si>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</si>
  <si>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(第一+第二)*8%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</si>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</sst>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&quot;第&quot;0&quot;年&quot;\ "/>
    <numFmt numFmtId="179" formatCode="0.00_);[Red]\(0.00\)"/>
    <numFmt numFmtId="180" formatCode="0_);[Red]\(0\)"/>
    <numFmt numFmtId="181" formatCode="0.000"/>
  </numFmts>
  <fonts count="38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indexed="12"/>
      <name val="Times New Roman"/>
      <charset val="134"/>
    </font>
    <font>
      <sz val="12"/>
      <color indexed="10"/>
      <name val="Times New Roman"/>
      <charset val="134"/>
    </font>
    <font>
      <b/>
      <sz val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color indexed="8"/>
      <name val="Times New Roman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7" borderId="14" applyNumberFormat="0" applyFont="0" applyAlignment="0" applyProtection="0">
      <alignment vertical="center"/>
    </xf>
    <xf numFmtId="0" fontId="1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2" fontId="34" fillId="0" borderId="0"/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13" fillId="0" borderId="0"/>
    <xf numFmtId="0" fontId="13" fillId="0" borderId="0"/>
    <xf numFmtId="0" fontId="0" fillId="0" borderId="0"/>
    <xf numFmtId="0" fontId="4" fillId="0" borderId="0"/>
    <xf numFmtId="176" fontId="35" fillId="0" borderId="6">
      <alignment horizontal="center" vertical="center"/>
    </xf>
    <xf numFmtId="176" fontId="35" fillId="0" borderId="6">
      <alignment horizontal="center" vertical="center"/>
    </xf>
  </cellStyleXfs>
  <cellXfs count="101">
    <xf numFmtId="0" fontId="0" fillId="0" borderId="0" xfId="0"/>
    <xf numFmtId="0" fontId="1" fillId="0" borderId="0" xfId="57" applyFont="1" applyAlignment="1">
      <alignment horizontal="center" vertical="center"/>
    </xf>
    <xf numFmtId="177" fontId="0" fillId="0" borderId="1" xfId="57" applyNumberFormat="1" applyFont="1" applyBorder="1" applyAlignment="1">
      <alignment vertical="center"/>
    </xf>
    <xf numFmtId="0" fontId="2" fillId="0" borderId="0" xfId="57" applyFont="1"/>
    <xf numFmtId="49" fontId="3" fillId="0" borderId="2" xfId="39" applyNumberFormat="1" applyFont="1" applyBorder="1" applyAlignment="1">
      <alignment horizontal="center" vertical="center"/>
    </xf>
    <xf numFmtId="2" fontId="0" fillId="0" borderId="2" xfId="39" applyFont="1" applyBorder="1" applyAlignment="1">
      <alignment horizontal="center" vertical="center"/>
    </xf>
    <xf numFmtId="2" fontId="0" fillId="0" borderId="3" xfId="39" applyFont="1" applyBorder="1" applyAlignment="1">
      <alignment horizontal="center" vertical="center"/>
    </xf>
    <xf numFmtId="2" fontId="0" fillId="0" borderId="4" xfId="39" applyFont="1" applyBorder="1" applyAlignment="1">
      <alignment horizontal="center" vertical="center"/>
    </xf>
    <xf numFmtId="49" fontId="0" fillId="0" borderId="5" xfId="39" applyNumberFormat="1" applyFont="1" applyBorder="1" applyAlignment="1">
      <alignment horizontal="center" vertical="center"/>
    </xf>
    <xf numFmtId="2" fontId="0" fillId="0" borderId="5" xfId="39" applyFont="1" applyBorder="1" applyAlignment="1">
      <alignment horizontal="center" vertical="center"/>
    </xf>
    <xf numFmtId="2" fontId="4" fillId="0" borderId="5" xfId="39" applyFont="1" applyBorder="1" applyAlignment="1">
      <alignment horizontal="center" vertical="center"/>
    </xf>
    <xf numFmtId="178" fontId="4" fillId="0" borderId="6" xfId="62" applyNumberFormat="1" applyBorder="1" applyAlignment="1">
      <alignment horizontal="center" vertical="center"/>
    </xf>
    <xf numFmtId="49" fontId="4" fillId="0" borderId="6" xfId="39" applyNumberFormat="1" applyFont="1" applyBorder="1" applyAlignment="1">
      <alignment horizontal="center" vertical="center"/>
    </xf>
    <xf numFmtId="2" fontId="0" fillId="0" borderId="6" xfId="39" applyFont="1" applyBorder="1" applyAlignment="1">
      <alignment horizontal="left" vertical="center"/>
    </xf>
    <xf numFmtId="2" fontId="4" fillId="0" borderId="7" xfId="39" applyFont="1" applyBorder="1" applyAlignment="1">
      <alignment horizontal="left" vertical="center"/>
    </xf>
    <xf numFmtId="179" fontId="4" fillId="0" borderId="7" xfId="39" applyNumberFormat="1" applyFont="1" applyBorder="1" applyAlignment="1">
      <alignment horizontal="center" vertical="center"/>
    </xf>
    <xf numFmtId="179" fontId="4" fillId="0" borderId="7" xfId="39" applyNumberFormat="1" applyFont="1" applyBorder="1" applyAlignment="1">
      <alignment horizontal="right" vertical="center"/>
    </xf>
    <xf numFmtId="179" fontId="4" fillId="0" borderId="6" xfId="39" applyNumberFormat="1" applyFont="1" applyBorder="1" applyAlignment="1">
      <alignment horizontal="right" vertical="center"/>
    </xf>
    <xf numFmtId="177" fontId="4" fillId="0" borderId="7" xfId="39" applyNumberFormat="1" applyFont="1" applyBorder="1" applyAlignment="1">
      <alignment horizontal="center" vertical="center"/>
    </xf>
    <xf numFmtId="10" fontId="4" fillId="0" borderId="7" xfId="11" applyNumberFormat="1" applyFont="1" applyBorder="1" applyAlignment="1">
      <alignment horizontal="center" vertical="center"/>
    </xf>
    <xf numFmtId="10" fontId="4" fillId="0" borderId="7" xfId="13" applyNumberFormat="1" applyFont="1" applyBorder="1" applyAlignment="1">
      <alignment horizontal="center" vertical="center"/>
    </xf>
    <xf numFmtId="179" fontId="4" fillId="0" borderId="8" xfId="13" applyNumberFormat="1" applyFont="1" applyBorder="1" applyAlignment="1">
      <alignment horizontal="center" vertical="center"/>
    </xf>
    <xf numFmtId="179" fontId="4" fillId="0" borderId="7" xfId="13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7" applyFont="1" applyBorder="1" applyAlignment="1">
      <alignment horizontal="right" vertical="center"/>
    </xf>
    <xf numFmtId="2" fontId="0" fillId="0" borderId="7" xfId="39" applyFont="1" applyBorder="1" applyAlignment="1">
      <alignment horizontal="center" vertical="center"/>
    </xf>
    <xf numFmtId="0" fontId="0" fillId="0" borderId="6" xfId="57" applyFont="1" applyBorder="1" applyAlignment="1">
      <alignment horizontal="center"/>
    </xf>
    <xf numFmtId="2" fontId="4" fillId="0" borderId="6" xfId="57" applyNumberFormat="1" applyFont="1" applyBorder="1"/>
    <xf numFmtId="179" fontId="4" fillId="0" borderId="6" xfId="57" applyNumberFormat="1" applyFont="1" applyBorder="1"/>
    <xf numFmtId="17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9" fontId="8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 applyFont="1" applyAlignment="1">
      <alignment horizontal="center" vertical="center"/>
    </xf>
    <xf numFmtId="9" fontId="0" fillId="0" borderId="0" xfId="1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9" fontId="12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1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81" fontId="0" fillId="0" borderId="5" xfId="0" applyNumberFormat="1" applyBorder="1"/>
    <xf numFmtId="181" fontId="0" fillId="0" borderId="8" xfId="0" applyNumberFormat="1" applyBorder="1"/>
    <xf numFmtId="0" fontId="4" fillId="0" borderId="0" xfId="0" applyFo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宜昌污水fx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2" xfId="57"/>
    <cellStyle name="常规 3" xfId="58"/>
    <cellStyle name="常规 4" xfId="59"/>
    <cellStyle name="常规 4 2" xfId="60"/>
    <cellStyle name="常规 5" xfId="61"/>
    <cellStyle name="常规_修改可研" xfId="62"/>
    <cellStyle name="样式 1" xfId="63"/>
    <cellStyle name="样式 1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736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37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38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39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0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41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2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3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44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45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6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7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48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49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0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1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52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1753" name="Line 10"/>
        <xdr:cNvSpPr>
          <a:spLocks noChangeShapeType="1"/>
        </xdr:cNvSpPr>
      </xdr:nvSpPr>
      <xdr:spPr>
        <a:xfrm>
          <a:off x="24193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54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5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6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7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1758" name="Line 3"/>
        <xdr:cNvSpPr>
          <a:spLocks noChangeShapeType="1"/>
        </xdr:cNvSpPr>
      </xdr:nvSpPr>
      <xdr:spPr>
        <a:xfrm>
          <a:off x="405765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59" name="Line 7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60" name="Line 8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1761" name="Line 9"/>
        <xdr:cNvSpPr>
          <a:spLocks noChangeShapeType="1"/>
        </xdr:cNvSpPr>
      </xdr:nvSpPr>
      <xdr:spPr>
        <a:xfrm>
          <a:off x="64389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62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3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4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5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1766" name="Line 3"/>
        <xdr:cNvSpPr>
          <a:spLocks noChangeShapeType="1"/>
        </xdr:cNvSpPr>
      </xdr:nvSpPr>
      <xdr:spPr>
        <a:xfrm>
          <a:off x="32385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7" name="Line 7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8" name="Line 8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1769" name="Line 9"/>
        <xdr:cNvSpPr>
          <a:spLocks noChangeShapeType="1"/>
        </xdr:cNvSpPr>
      </xdr:nvSpPr>
      <xdr:spPr>
        <a:xfrm>
          <a:off x="4876800" y="75057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.6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90" t="e">
        <f>#REF!</f>
        <v>#REF!</v>
      </c>
      <c r="B1" s="90"/>
      <c r="C1" s="90"/>
      <c r="D1" s="90"/>
      <c r="E1" s="90"/>
      <c r="F1" s="90"/>
      <c r="G1" s="90"/>
      <c r="H1" s="90"/>
      <c r="I1" s="90"/>
    </row>
    <row r="2" ht="20.1" customHeight="1" spans="1:9">
      <c r="A2" t="e">
        <f>#REF!</f>
        <v>#REF!</v>
      </c>
      <c r="G2" t="s">
        <v>0</v>
      </c>
      <c r="I2" s="100" t="s">
        <v>1</v>
      </c>
    </row>
    <row r="3" ht="20.1" customHeight="1" spans="1:9">
      <c r="A3" s="91" t="s">
        <v>2</v>
      </c>
      <c r="B3" s="92" t="s">
        <v>3</v>
      </c>
      <c r="C3" s="92" t="s">
        <v>4</v>
      </c>
      <c r="D3" s="92" t="s">
        <v>5</v>
      </c>
      <c r="E3" s="91" t="s">
        <v>6</v>
      </c>
      <c r="F3" s="91" t="s">
        <v>7</v>
      </c>
      <c r="G3" s="91" t="s">
        <v>8</v>
      </c>
      <c r="H3" s="92" t="s">
        <v>9</v>
      </c>
      <c r="I3" s="91" t="s">
        <v>10</v>
      </c>
    </row>
    <row r="4" ht="20.1" customHeight="1" spans="1:9">
      <c r="A4" s="91"/>
      <c r="B4" s="92"/>
      <c r="C4" s="92"/>
      <c r="D4" s="92"/>
      <c r="E4" s="91"/>
      <c r="F4" s="91"/>
      <c r="G4" s="91"/>
      <c r="H4" s="92"/>
      <c r="I4" s="91"/>
    </row>
    <row r="5" ht="20.1" customHeight="1" spans="1:9">
      <c r="A5" s="91" t="s">
        <v>11</v>
      </c>
      <c r="B5" s="93"/>
      <c r="C5" s="94"/>
      <c r="D5" s="94"/>
      <c r="E5" s="94"/>
      <c r="F5" s="94"/>
      <c r="G5" s="95"/>
      <c r="H5" s="94"/>
      <c r="I5" s="95"/>
    </row>
    <row r="6" ht="20.1" customHeight="1" spans="1:9">
      <c r="A6" s="91" t="e">
        <f>估算表!#REF!</f>
        <v>#REF!</v>
      </c>
      <c r="B6" s="93" t="e">
        <f>估算表!#REF!/10000</f>
        <v>#REF!</v>
      </c>
      <c r="C6" s="96"/>
      <c r="D6" s="96"/>
      <c r="E6" s="96"/>
      <c r="F6" s="96"/>
      <c r="G6" s="97"/>
      <c r="H6" s="96"/>
      <c r="I6" s="97"/>
    </row>
    <row r="7" ht="20.1" customHeight="1" spans="1:9">
      <c r="A7" s="91" t="s">
        <v>12</v>
      </c>
      <c r="B7" s="93"/>
      <c r="C7" s="96"/>
      <c r="D7" s="96"/>
      <c r="E7" s="96"/>
      <c r="F7" s="96"/>
      <c r="G7" s="97"/>
      <c r="H7" s="96"/>
      <c r="I7" s="97"/>
    </row>
    <row r="8" ht="20.1" customHeight="1" spans="1:9">
      <c r="A8" s="91" t="s">
        <v>13</v>
      </c>
      <c r="B8" s="93"/>
      <c r="C8" s="96"/>
      <c r="D8" s="96"/>
      <c r="E8" s="96"/>
      <c r="F8" s="96"/>
      <c r="G8" s="97"/>
      <c r="H8" s="96"/>
      <c r="I8" s="97"/>
    </row>
    <row r="9" ht="20.1" customHeight="1" spans="1:9">
      <c r="A9" s="91" t="s">
        <v>14</v>
      </c>
      <c r="B9" s="93"/>
      <c r="C9" s="96"/>
      <c r="D9" s="96"/>
      <c r="E9" s="96"/>
      <c r="F9" s="96"/>
      <c r="G9" s="97"/>
      <c r="H9" s="96"/>
      <c r="I9" s="97"/>
    </row>
    <row r="10" ht="20.1" customHeight="1" spans="1:9">
      <c r="A10" s="91" t="s">
        <v>15</v>
      </c>
      <c r="B10" s="93"/>
      <c r="C10" s="96"/>
      <c r="D10" s="96"/>
      <c r="E10" s="96"/>
      <c r="F10" s="96"/>
      <c r="G10" s="97"/>
      <c r="H10" s="96"/>
      <c r="I10" s="97"/>
    </row>
    <row r="11" ht="20.1" customHeight="1" spans="1:9">
      <c r="A11" s="91" t="s">
        <v>16</v>
      </c>
      <c r="B11" s="93"/>
      <c r="C11" s="96"/>
      <c r="D11" s="96"/>
      <c r="E11" s="96"/>
      <c r="F11" s="96"/>
      <c r="G11" s="97"/>
      <c r="H11" s="96"/>
      <c r="I11" s="97"/>
    </row>
    <row r="12" ht="20.1" customHeight="1" spans="1:9">
      <c r="A12" s="91" t="s">
        <v>17</v>
      </c>
      <c r="B12" s="93"/>
      <c r="C12" s="96"/>
      <c r="D12" s="96"/>
      <c r="E12" s="96"/>
      <c r="F12" s="96"/>
      <c r="G12" s="97"/>
      <c r="H12" s="96"/>
      <c r="I12" s="97"/>
    </row>
    <row r="13" ht="20.1" customHeight="1" spans="1:9">
      <c r="A13" s="91" t="s">
        <v>18</v>
      </c>
      <c r="B13" s="93"/>
      <c r="C13" s="96"/>
      <c r="D13" s="96"/>
      <c r="E13" s="96"/>
      <c r="F13" s="96"/>
      <c r="G13" s="97"/>
      <c r="H13" s="96"/>
      <c r="I13" s="97"/>
    </row>
    <row r="14" ht="20.1" customHeight="1" spans="1:9">
      <c r="A14" s="91" t="s">
        <v>19</v>
      </c>
      <c r="B14" s="93"/>
      <c r="C14" s="96"/>
      <c r="D14" s="96"/>
      <c r="E14" s="96"/>
      <c r="F14" s="96"/>
      <c r="G14" s="97"/>
      <c r="H14" s="96"/>
      <c r="I14" s="97"/>
    </row>
    <row r="15" ht="20.1" customHeight="1" spans="1:9">
      <c r="A15" s="91"/>
      <c r="B15" s="93"/>
      <c r="C15" s="96"/>
      <c r="D15" s="96"/>
      <c r="E15" s="96"/>
      <c r="F15" s="96"/>
      <c r="G15" s="97"/>
      <c r="H15" s="96"/>
      <c r="I15" s="97"/>
    </row>
    <row r="16" ht="20.1" customHeight="1" spans="1:9">
      <c r="A16" s="91"/>
      <c r="B16" s="93"/>
      <c r="C16" s="96"/>
      <c r="D16" s="96"/>
      <c r="E16" s="96"/>
      <c r="F16" s="96"/>
      <c r="G16" s="97"/>
      <c r="H16" s="96"/>
      <c r="I16" s="97"/>
    </row>
    <row r="17" ht="20.1" customHeight="1" spans="1:9">
      <c r="A17" s="91"/>
      <c r="B17" s="93"/>
      <c r="C17" s="96"/>
      <c r="D17" s="96"/>
      <c r="E17" s="96"/>
      <c r="F17" s="96"/>
      <c r="G17" s="97"/>
      <c r="H17" s="96"/>
      <c r="I17" s="97"/>
    </row>
    <row r="18" ht="20.1" customHeight="1" spans="1:9">
      <c r="A18" s="91"/>
      <c r="B18" s="93"/>
      <c r="C18" s="96"/>
      <c r="D18" s="96"/>
      <c r="E18" s="96"/>
      <c r="F18" s="96"/>
      <c r="G18" s="97"/>
      <c r="H18" s="96"/>
      <c r="I18" s="97"/>
    </row>
    <row r="19" ht="20.1" customHeight="1" spans="1:9">
      <c r="A19" s="91" t="s">
        <v>20</v>
      </c>
      <c r="B19" s="93" t="e">
        <f>SUM(B5:B18)</f>
        <v>#REF!</v>
      </c>
      <c r="C19" s="98">
        <f>估算表!H24/10000</f>
        <v>0.006</v>
      </c>
      <c r="D19" s="98" t="e">
        <f>B19+C19</f>
        <v>#REF!</v>
      </c>
      <c r="E19" s="98">
        <f>估算表!H26/10000</f>
        <v>0.004</v>
      </c>
      <c r="F19" s="98">
        <f>估算表!H29/10000</f>
        <v>0.053</v>
      </c>
      <c r="G19" s="99">
        <f>估算表!H30/10000</f>
        <v>0</v>
      </c>
      <c r="H19" s="98">
        <f>估算表!H31/10000</f>
        <v>0</v>
      </c>
      <c r="I19" s="99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46"/>
  <sheetViews>
    <sheetView showZeros="0" tabSelected="1" zoomScaleSheetLayoutView="75" workbookViewId="0">
      <pane ySplit="4" topLeftCell="A19" activePane="bottomLeft" state="frozen"/>
      <selection/>
      <selection pane="bottomLeft" activeCell="G5" sqref="G5"/>
    </sheetView>
  </sheetViews>
  <sheetFormatPr defaultColWidth="7.625" defaultRowHeight="15.6"/>
  <cols>
    <col min="1" max="1" width="9.875" style="34" hidden="1" customWidth="1"/>
    <col min="2" max="2" width="7.625" style="34" customWidth="1"/>
    <col min="3" max="3" width="33.5" style="35" customWidth="1"/>
    <col min="4" max="4" width="12.125" style="36" customWidth="1"/>
    <col min="5" max="5" width="10.625" style="36" customWidth="1"/>
    <col min="6" max="6" width="10.875" style="36" customWidth="1"/>
    <col min="7" max="7" width="10.25" style="36" customWidth="1"/>
    <col min="8" max="8" width="13.25" style="36" customWidth="1"/>
    <col min="9" max="9" width="7.625" style="30" customWidth="1"/>
    <col min="10" max="10" width="12" style="37" customWidth="1"/>
    <col min="11" max="11" width="14" style="37" customWidth="1"/>
    <col min="12" max="12" width="9.5" style="30" customWidth="1"/>
    <col min="13" max="13" width="17.625" style="36" customWidth="1"/>
    <col min="14" max="14" width="7.625" style="35"/>
    <col min="15" max="15" width="11" style="35" customWidth="1"/>
    <col min="16" max="16384" width="7.625" style="35"/>
  </cols>
  <sheetData>
    <row r="1" ht="40" customHeight="1" spans="1:13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18" customHeight="1" spans="1:13">
      <c r="A2" s="40"/>
      <c r="B2" s="41" t="s">
        <v>22</v>
      </c>
      <c r="C2" s="41"/>
      <c r="D2" s="41"/>
      <c r="E2" s="41"/>
      <c r="F2" s="41"/>
      <c r="G2" s="41"/>
      <c r="H2" s="41"/>
      <c r="I2" s="67"/>
      <c r="J2" s="68"/>
      <c r="M2" s="69" t="s">
        <v>23</v>
      </c>
    </row>
    <row r="3" ht="18" customHeight="1" spans="1:13">
      <c r="A3" s="42" t="s">
        <v>24</v>
      </c>
      <c r="B3" s="42" t="s">
        <v>25</v>
      </c>
      <c r="C3" s="43" t="s">
        <v>26</v>
      </c>
      <c r="D3" s="44" t="s">
        <v>27</v>
      </c>
      <c r="E3" s="45"/>
      <c r="F3" s="45"/>
      <c r="G3" s="45"/>
      <c r="H3" s="46"/>
      <c r="I3" s="70" t="s">
        <v>28</v>
      </c>
      <c r="J3" s="71"/>
      <c r="K3" s="72"/>
      <c r="L3" s="73" t="s">
        <v>29</v>
      </c>
      <c r="M3" s="74" t="s">
        <v>30</v>
      </c>
    </row>
    <row r="4" s="30" customFormat="1" ht="45.75" customHeight="1" spans="1:13">
      <c r="A4" s="42"/>
      <c r="B4" s="42"/>
      <c r="C4" s="43"/>
      <c r="D4" s="47" t="s">
        <v>31</v>
      </c>
      <c r="E4" s="47" t="s">
        <v>32</v>
      </c>
      <c r="F4" s="48" t="s">
        <v>33</v>
      </c>
      <c r="G4" s="47" t="s">
        <v>34</v>
      </c>
      <c r="H4" s="47" t="s">
        <v>35</v>
      </c>
      <c r="I4" s="75" t="s">
        <v>36</v>
      </c>
      <c r="J4" s="76" t="s">
        <v>37</v>
      </c>
      <c r="K4" s="76" t="s">
        <v>38</v>
      </c>
      <c r="L4" s="73"/>
      <c r="M4" s="77"/>
    </row>
    <row r="5" s="31" customFormat="1" ht="18" customHeight="1" spans="1:15">
      <c r="A5" s="49"/>
      <c r="B5" s="49">
        <v>1</v>
      </c>
      <c r="C5" s="50" t="s">
        <v>39</v>
      </c>
      <c r="D5" s="51">
        <v>432.52</v>
      </c>
      <c r="E5" s="51">
        <v>0</v>
      </c>
      <c r="F5" s="51">
        <v>0</v>
      </c>
      <c r="G5" s="51"/>
      <c r="H5" s="51">
        <v>432.52</v>
      </c>
      <c r="I5" s="78" t="s">
        <v>40</v>
      </c>
      <c r="J5" s="79">
        <v>700</v>
      </c>
      <c r="K5" s="80">
        <v>6179</v>
      </c>
      <c r="L5" s="81">
        <v>0.8091</v>
      </c>
      <c r="M5" s="51"/>
      <c r="N5" s="82"/>
      <c r="O5" s="83"/>
    </row>
    <row r="6" s="32" customFormat="1" ht="18" customHeight="1" spans="1:15">
      <c r="A6" s="52">
        <v>1</v>
      </c>
      <c r="B6" s="42" t="s">
        <v>41</v>
      </c>
      <c r="C6" s="53" t="s">
        <v>42</v>
      </c>
      <c r="D6" s="47">
        <v>51.21</v>
      </c>
      <c r="E6" s="47"/>
      <c r="F6" s="47"/>
      <c r="G6" s="47"/>
      <c r="H6" s="47">
        <v>51.21</v>
      </c>
      <c r="I6" s="43" t="s">
        <v>40</v>
      </c>
      <c r="J6" s="43">
        <v>53</v>
      </c>
      <c r="K6" s="47">
        <v>9662.26</v>
      </c>
      <c r="L6" s="84"/>
      <c r="M6" s="47"/>
      <c r="N6" s="85"/>
      <c r="O6" s="86"/>
    </row>
    <row r="7" s="32" customFormat="1" ht="18" customHeight="1" spans="1:15">
      <c r="A7" s="52">
        <v>2</v>
      </c>
      <c r="B7" s="42" t="s">
        <v>43</v>
      </c>
      <c r="C7" s="53" t="s">
        <v>44</v>
      </c>
      <c r="D7" s="47">
        <v>28.2</v>
      </c>
      <c r="E7" s="47"/>
      <c r="F7" s="47"/>
      <c r="G7" s="47"/>
      <c r="H7" s="47">
        <v>28.2</v>
      </c>
      <c r="I7" s="43" t="s">
        <v>40</v>
      </c>
      <c r="J7" s="43">
        <v>56</v>
      </c>
      <c r="K7" s="47">
        <v>5035.71</v>
      </c>
      <c r="L7" s="84"/>
      <c r="M7" s="47"/>
      <c r="N7" s="85"/>
      <c r="O7" s="86"/>
    </row>
    <row r="8" s="32" customFormat="1" ht="18" customHeight="1" spans="1:15">
      <c r="A8" s="52">
        <v>3</v>
      </c>
      <c r="B8" s="42" t="s">
        <v>45</v>
      </c>
      <c r="C8" s="53" t="s">
        <v>46</v>
      </c>
      <c r="D8" s="47">
        <v>12.67</v>
      </c>
      <c r="E8" s="47"/>
      <c r="F8" s="47"/>
      <c r="G8" s="47"/>
      <c r="H8" s="47">
        <v>12.67</v>
      </c>
      <c r="I8" s="43" t="s">
        <v>40</v>
      </c>
      <c r="J8" s="43">
        <v>28</v>
      </c>
      <c r="K8" s="47">
        <v>4525</v>
      </c>
      <c r="L8" s="84"/>
      <c r="M8" s="47"/>
      <c r="N8" s="85"/>
      <c r="O8" s="86"/>
    </row>
    <row r="9" s="32" customFormat="1" ht="18" customHeight="1" spans="1:15">
      <c r="A9" s="52">
        <v>4</v>
      </c>
      <c r="B9" s="42" t="s">
        <v>47</v>
      </c>
      <c r="C9" s="53" t="s">
        <v>48</v>
      </c>
      <c r="D9" s="47">
        <v>9.35</v>
      </c>
      <c r="E9" s="47"/>
      <c r="F9" s="47"/>
      <c r="G9" s="47"/>
      <c r="H9" s="47">
        <v>9.35</v>
      </c>
      <c r="I9" s="43" t="s">
        <v>40</v>
      </c>
      <c r="J9" s="43">
        <v>30</v>
      </c>
      <c r="K9" s="47">
        <v>3116.67</v>
      </c>
      <c r="L9" s="84"/>
      <c r="M9" s="47"/>
      <c r="N9" s="85"/>
      <c r="O9" s="86"/>
    </row>
    <row r="10" s="32" customFormat="1" ht="18" customHeight="1" spans="1:15">
      <c r="A10" s="52">
        <v>5</v>
      </c>
      <c r="B10" s="42" t="s">
        <v>49</v>
      </c>
      <c r="C10" s="53" t="s">
        <v>50</v>
      </c>
      <c r="D10" s="47">
        <v>10.09</v>
      </c>
      <c r="E10" s="47"/>
      <c r="F10" s="47"/>
      <c r="G10" s="47"/>
      <c r="H10" s="47">
        <v>10.09</v>
      </c>
      <c r="I10" s="43" t="s">
        <v>40</v>
      </c>
      <c r="J10" s="43">
        <v>22</v>
      </c>
      <c r="K10" s="47">
        <v>4586.36</v>
      </c>
      <c r="L10" s="84"/>
      <c r="M10" s="47"/>
      <c r="N10" s="85"/>
      <c r="O10" s="86"/>
    </row>
    <row r="11" s="32" customFormat="1" ht="18" customHeight="1" spans="1:15">
      <c r="A11" s="52">
        <v>6</v>
      </c>
      <c r="B11" s="42" t="s">
        <v>51</v>
      </c>
      <c r="C11" s="53" t="s">
        <v>52</v>
      </c>
      <c r="D11" s="47">
        <v>102.47</v>
      </c>
      <c r="E11" s="47"/>
      <c r="F11" s="47"/>
      <c r="G11" s="47"/>
      <c r="H11" s="47">
        <v>102.47</v>
      </c>
      <c r="I11" s="43" t="s">
        <v>40</v>
      </c>
      <c r="J11" s="43">
        <v>114</v>
      </c>
      <c r="K11" s="47">
        <v>8988.6</v>
      </c>
      <c r="L11" s="84"/>
      <c r="M11" s="47"/>
      <c r="N11" s="85"/>
      <c r="O11" s="86"/>
    </row>
    <row r="12" s="32" customFormat="1" ht="18" customHeight="1" spans="1:15">
      <c r="A12" s="52">
        <v>7</v>
      </c>
      <c r="B12" s="42" t="s">
        <v>53</v>
      </c>
      <c r="C12" s="53" t="s">
        <v>54</v>
      </c>
      <c r="D12" s="47">
        <v>24.02</v>
      </c>
      <c r="E12" s="47"/>
      <c r="F12" s="47"/>
      <c r="G12" s="47"/>
      <c r="H12" s="47">
        <v>24.02</v>
      </c>
      <c r="I12" s="43" t="s">
        <v>40</v>
      </c>
      <c r="J12" s="43">
        <v>38</v>
      </c>
      <c r="K12" s="47">
        <v>6321.05</v>
      </c>
      <c r="L12" s="84"/>
      <c r="M12" s="47"/>
      <c r="N12" s="85"/>
      <c r="O12" s="86"/>
    </row>
    <row r="13" s="32" customFormat="1" ht="18" customHeight="1" spans="1:15">
      <c r="A13" s="52">
        <v>8</v>
      </c>
      <c r="B13" s="42" t="s">
        <v>55</v>
      </c>
      <c r="C13" s="53" t="s">
        <v>56</v>
      </c>
      <c r="D13" s="47">
        <v>24.59</v>
      </c>
      <c r="E13" s="47"/>
      <c r="F13" s="47"/>
      <c r="G13" s="47"/>
      <c r="H13" s="47">
        <v>24.59</v>
      </c>
      <c r="I13" s="43" t="s">
        <v>40</v>
      </c>
      <c r="J13" s="43">
        <v>28</v>
      </c>
      <c r="K13" s="47">
        <v>8782.14</v>
      </c>
      <c r="L13" s="84"/>
      <c r="M13" s="47"/>
      <c r="N13" s="85"/>
      <c r="O13" s="86"/>
    </row>
    <row r="14" s="32" customFormat="1" ht="18" customHeight="1" spans="1:15">
      <c r="A14" s="52">
        <v>9</v>
      </c>
      <c r="B14" s="42" t="s">
        <v>57</v>
      </c>
      <c r="C14" s="53" t="s">
        <v>58</v>
      </c>
      <c r="D14" s="47">
        <v>13.62</v>
      </c>
      <c r="E14" s="47"/>
      <c r="F14" s="47"/>
      <c r="G14" s="47"/>
      <c r="H14" s="47">
        <v>13.62</v>
      </c>
      <c r="I14" s="43" t="s">
        <v>40</v>
      </c>
      <c r="J14" s="43">
        <v>16</v>
      </c>
      <c r="K14" s="47">
        <v>8512.5</v>
      </c>
      <c r="L14" s="84"/>
      <c r="M14" s="47"/>
      <c r="N14" s="85"/>
      <c r="O14" s="86"/>
    </row>
    <row r="15" s="32" customFormat="1" ht="18" customHeight="1" spans="1:15">
      <c r="A15" s="52">
        <v>10</v>
      </c>
      <c r="B15" s="42" t="s">
        <v>59</v>
      </c>
      <c r="C15" s="53" t="s">
        <v>60</v>
      </c>
      <c r="D15" s="47">
        <v>6.25</v>
      </c>
      <c r="E15" s="47"/>
      <c r="F15" s="47"/>
      <c r="G15" s="47"/>
      <c r="H15" s="47">
        <v>6.25</v>
      </c>
      <c r="I15" s="43" t="s">
        <v>40</v>
      </c>
      <c r="J15" s="43">
        <v>12</v>
      </c>
      <c r="K15" s="47">
        <v>5208.33</v>
      </c>
      <c r="L15" s="84"/>
      <c r="M15" s="47"/>
      <c r="N15" s="85"/>
      <c r="O15" s="86"/>
    </row>
    <row r="16" s="32" customFormat="1" ht="18" customHeight="1" spans="1:15">
      <c r="A16" s="52">
        <v>11</v>
      </c>
      <c r="B16" s="42" t="s">
        <v>61</v>
      </c>
      <c r="C16" s="53" t="s">
        <v>62</v>
      </c>
      <c r="D16" s="47">
        <v>49.99</v>
      </c>
      <c r="E16" s="47"/>
      <c r="F16" s="47"/>
      <c r="G16" s="47"/>
      <c r="H16" s="47">
        <v>49.99</v>
      </c>
      <c r="I16" s="43" t="s">
        <v>40</v>
      </c>
      <c r="J16" s="43">
        <v>64</v>
      </c>
      <c r="K16" s="47">
        <v>7810.94</v>
      </c>
      <c r="L16" s="84"/>
      <c r="M16" s="47"/>
      <c r="N16" s="85"/>
      <c r="O16" s="86"/>
    </row>
    <row r="17" s="32" customFormat="1" ht="18" customHeight="1" spans="1:15">
      <c r="A17" s="52">
        <v>12</v>
      </c>
      <c r="B17" s="42" t="s">
        <v>63</v>
      </c>
      <c r="C17" s="53" t="s">
        <v>64</v>
      </c>
      <c r="D17" s="47">
        <v>11.36</v>
      </c>
      <c r="E17" s="47"/>
      <c r="F17" s="47"/>
      <c r="G17" s="47"/>
      <c r="H17" s="47">
        <v>11.36</v>
      </c>
      <c r="I17" s="43" t="s">
        <v>40</v>
      </c>
      <c r="J17" s="43">
        <v>12</v>
      </c>
      <c r="K17" s="47">
        <v>9466.67</v>
      </c>
      <c r="L17" s="84"/>
      <c r="M17" s="47"/>
      <c r="N17" s="85"/>
      <c r="O17" s="86"/>
    </row>
    <row r="18" s="32" customFormat="1" ht="18" customHeight="1" spans="1:15">
      <c r="A18" s="52">
        <v>13</v>
      </c>
      <c r="B18" s="42" t="s">
        <v>65</v>
      </c>
      <c r="C18" s="53" t="s">
        <v>66</v>
      </c>
      <c r="D18" s="47">
        <v>15.47</v>
      </c>
      <c r="E18" s="47"/>
      <c r="F18" s="47"/>
      <c r="G18" s="47"/>
      <c r="H18" s="47">
        <v>15.47</v>
      </c>
      <c r="I18" s="43" t="s">
        <v>40</v>
      </c>
      <c r="J18" s="43">
        <v>22</v>
      </c>
      <c r="K18" s="47">
        <v>7031.82</v>
      </c>
      <c r="L18" s="84"/>
      <c r="M18" s="47"/>
      <c r="N18" s="85"/>
      <c r="O18" s="86"/>
    </row>
    <row r="19" s="32" customFormat="1" ht="18" customHeight="1" spans="1:15">
      <c r="A19" s="52">
        <v>14</v>
      </c>
      <c r="B19" s="42" t="s">
        <v>67</v>
      </c>
      <c r="C19" s="53" t="s">
        <v>68</v>
      </c>
      <c r="D19" s="47">
        <v>1.1</v>
      </c>
      <c r="E19" s="47"/>
      <c r="F19" s="47"/>
      <c r="G19" s="47"/>
      <c r="H19" s="47">
        <v>1.1</v>
      </c>
      <c r="I19" s="43" t="s">
        <v>40</v>
      </c>
      <c r="J19" s="43">
        <v>15</v>
      </c>
      <c r="K19" s="47">
        <v>733.33</v>
      </c>
      <c r="L19" s="84"/>
      <c r="M19" s="47"/>
      <c r="N19" s="85"/>
      <c r="O19" s="86"/>
    </row>
    <row r="20" s="32" customFormat="1" ht="18" customHeight="1" spans="1:15">
      <c r="A20" s="52">
        <v>15</v>
      </c>
      <c r="B20" s="42" t="s">
        <v>69</v>
      </c>
      <c r="C20" s="53" t="s">
        <v>70</v>
      </c>
      <c r="D20" s="47">
        <v>6.14</v>
      </c>
      <c r="E20" s="47"/>
      <c r="F20" s="47"/>
      <c r="G20" s="47"/>
      <c r="H20" s="47">
        <v>6.14</v>
      </c>
      <c r="I20" s="43" t="s">
        <v>40</v>
      </c>
      <c r="J20" s="43">
        <v>36</v>
      </c>
      <c r="K20" s="47">
        <v>1705.56</v>
      </c>
      <c r="L20" s="84"/>
      <c r="M20" s="47"/>
      <c r="N20" s="85"/>
      <c r="O20" s="86"/>
    </row>
    <row r="21" s="32" customFormat="1" ht="18" customHeight="1" spans="1:15">
      <c r="A21" s="52">
        <v>16</v>
      </c>
      <c r="B21" s="42" t="s">
        <v>71</v>
      </c>
      <c r="C21" s="53" t="s">
        <v>72</v>
      </c>
      <c r="D21" s="47">
        <v>15.44</v>
      </c>
      <c r="E21" s="47"/>
      <c r="F21" s="47"/>
      <c r="G21" s="47"/>
      <c r="H21" s="47">
        <v>15.44</v>
      </c>
      <c r="I21" s="43" t="s">
        <v>40</v>
      </c>
      <c r="J21" s="43">
        <v>24</v>
      </c>
      <c r="K21" s="47">
        <v>6433.33</v>
      </c>
      <c r="L21" s="84"/>
      <c r="M21" s="47"/>
      <c r="N21" s="85"/>
      <c r="O21" s="86"/>
    </row>
    <row r="22" s="32" customFormat="1" ht="18" customHeight="1" spans="1:15">
      <c r="A22" s="52">
        <v>17</v>
      </c>
      <c r="B22" s="42" t="s">
        <v>73</v>
      </c>
      <c r="C22" s="53" t="s">
        <v>74</v>
      </c>
      <c r="D22" s="47">
        <v>50.55</v>
      </c>
      <c r="E22" s="47"/>
      <c r="F22" s="47"/>
      <c r="G22" s="47"/>
      <c r="H22" s="47">
        <v>50.55</v>
      </c>
      <c r="I22" s="43" t="s">
        <v>40</v>
      </c>
      <c r="J22" s="43">
        <v>130</v>
      </c>
      <c r="K22" s="47">
        <v>3888.46</v>
      </c>
      <c r="L22" s="84"/>
      <c r="M22" s="47"/>
      <c r="N22" s="85"/>
      <c r="O22" s="86"/>
    </row>
    <row r="23" s="32" customFormat="1" ht="18" customHeight="1" spans="1:15">
      <c r="A23" s="42"/>
      <c r="B23" s="42"/>
      <c r="C23" s="53"/>
      <c r="D23" s="47"/>
      <c r="E23" s="47"/>
      <c r="F23" s="47"/>
      <c r="G23" s="47"/>
      <c r="H23" s="47"/>
      <c r="I23" s="43"/>
      <c r="J23" s="43"/>
      <c r="K23" s="77"/>
      <c r="L23" s="84"/>
      <c r="M23" s="47"/>
      <c r="N23" s="35"/>
      <c r="O23" s="86"/>
    </row>
    <row r="24" ht="18" customHeight="1" spans="1:15">
      <c r="A24" s="54"/>
      <c r="B24" s="42">
        <v>2</v>
      </c>
      <c r="C24" s="55" t="s">
        <v>75</v>
      </c>
      <c r="D24" s="47"/>
      <c r="E24" s="47"/>
      <c r="F24" s="47"/>
      <c r="G24" s="47">
        <v>62.42</v>
      </c>
      <c r="H24" s="47">
        <v>62.42</v>
      </c>
      <c r="I24" s="43" t="s">
        <v>40</v>
      </c>
      <c r="J24" s="76">
        <v>700</v>
      </c>
      <c r="K24" s="87">
        <v>892</v>
      </c>
      <c r="L24" s="84">
        <v>0.1168</v>
      </c>
      <c r="M24" s="47"/>
      <c r="O24" s="86"/>
    </row>
    <row r="25" ht="18" customHeight="1" spans="1:15">
      <c r="A25" s="56"/>
      <c r="B25" s="42"/>
      <c r="C25" s="57" t="s">
        <v>76</v>
      </c>
      <c r="D25" s="47"/>
      <c r="E25" s="47"/>
      <c r="F25" s="47"/>
      <c r="G25" s="47"/>
      <c r="H25" s="47">
        <v>494.94</v>
      </c>
      <c r="I25" s="43" t="s">
        <v>40</v>
      </c>
      <c r="J25" s="76">
        <v>700</v>
      </c>
      <c r="K25" s="87">
        <v>7071</v>
      </c>
      <c r="L25" s="84">
        <v>0.9259</v>
      </c>
      <c r="M25" s="47"/>
      <c r="O25" s="86"/>
    </row>
    <row r="26" ht="18" customHeight="1" spans="1:15">
      <c r="A26" s="42"/>
      <c r="B26" s="42">
        <v>3</v>
      </c>
      <c r="C26" s="55" t="s">
        <v>77</v>
      </c>
      <c r="D26" s="47"/>
      <c r="E26" s="47"/>
      <c r="F26" s="47"/>
      <c r="G26" s="47"/>
      <c r="H26" s="47">
        <v>39.6</v>
      </c>
      <c r="I26" s="43" t="s">
        <v>40</v>
      </c>
      <c r="J26" s="76">
        <v>700</v>
      </c>
      <c r="K26" s="87">
        <v>566</v>
      </c>
      <c r="L26" s="84">
        <v>0.0741</v>
      </c>
      <c r="M26" s="47"/>
      <c r="O26" s="86"/>
    </row>
    <row r="27" ht="18" customHeight="1" spans="1:15">
      <c r="A27" s="42"/>
      <c r="B27" s="42">
        <v>3.1</v>
      </c>
      <c r="C27" s="53" t="s">
        <v>78</v>
      </c>
      <c r="D27" s="47"/>
      <c r="E27" s="47"/>
      <c r="F27" s="47"/>
      <c r="G27" s="47"/>
      <c r="H27" s="47">
        <v>39.6</v>
      </c>
      <c r="I27" s="43" t="s">
        <v>40</v>
      </c>
      <c r="J27" s="76">
        <v>700</v>
      </c>
      <c r="K27" s="87">
        <v>566</v>
      </c>
      <c r="L27" s="84">
        <v>0.0741</v>
      </c>
      <c r="M27" s="47" t="s">
        <v>79</v>
      </c>
      <c r="O27" s="86"/>
    </row>
    <row r="28" ht="18" customHeight="1" spans="1:15">
      <c r="A28" s="42"/>
      <c r="B28" s="42">
        <v>3.2</v>
      </c>
      <c r="C28" s="53" t="s">
        <v>80</v>
      </c>
      <c r="D28" s="47"/>
      <c r="E28" s="47"/>
      <c r="F28" s="47"/>
      <c r="G28" s="47"/>
      <c r="H28" s="47"/>
      <c r="I28" s="43"/>
      <c r="J28" s="76"/>
      <c r="K28" s="87"/>
      <c r="L28" s="84">
        <v>0</v>
      </c>
      <c r="M28" s="47"/>
      <c r="N28" s="33"/>
      <c r="O28" s="86"/>
    </row>
    <row r="29" s="33" customFormat="1" ht="18" customHeight="1" spans="1:15">
      <c r="A29" s="49"/>
      <c r="B29" s="49"/>
      <c r="C29" s="50" t="s">
        <v>81</v>
      </c>
      <c r="D29" s="51" t="s">
        <v>82</v>
      </c>
      <c r="E29" s="51" t="s">
        <v>82</v>
      </c>
      <c r="F29" s="51" t="s">
        <v>82</v>
      </c>
      <c r="G29" s="51" t="s">
        <v>82</v>
      </c>
      <c r="H29" s="51">
        <v>534.54</v>
      </c>
      <c r="I29" s="78" t="s">
        <v>40</v>
      </c>
      <c r="J29" s="79">
        <v>700</v>
      </c>
      <c r="K29" s="80">
        <v>7636</v>
      </c>
      <c r="L29" s="81">
        <v>1</v>
      </c>
      <c r="M29" s="51"/>
      <c r="N29" s="35"/>
      <c r="O29" s="86"/>
    </row>
    <row r="30" ht="18" customHeight="1" spans="1:15">
      <c r="A30" s="42"/>
      <c r="B30" s="42">
        <v>4</v>
      </c>
      <c r="C30" s="55" t="s">
        <v>83</v>
      </c>
      <c r="D30" s="47"/>
      <c r="E30" s="47"/>
      <c r="F30" s="47"/>
      <c r="G30" s="47"/>
      <c r="H30" s="47">
        <v>0</v>
      </c>
      <c r="I30" s="43" t="s">
        <v>40</v>
      </c>
      <c r="J30" s="76">
        <v>700</v>
      </c>
      <c r="K30" s="87">
        <v>0</v>
      </c>
      <c r="L30" s="84">
        <v>0</v>
      </c>
      <c r="M30" s="47"/>
      <c r="O30" s="86"/>
    </row>
    <row r="31" ht="18" customHeight="1" spans="1:15">
      <c r="A31" s="42"/>
      <c r="B31" s="42">
        <v>5</v>
      </c>
      <c r="C31" s="55" t="s">
        <v>84</v>
      </c>
      <c r="D31" s="47"/>
      <c r="E31" s="47"/>
      <c r="F31" s="47"/>
      <c r="G31" s="47"/>
      <c r="H31" s="47"/>
      <c r="I31" s="43"/>
      <c r="J31" s="76"/>
      <c r="K31" s="87"/>
      <c r="L31" s="84">
        <v>0</v>
      </c>
      <c r="M31" s="47"/>
      <c r="O31" s="86"/>
    </row>
    <row r="32" ht="18" customHeight="1" spans="1:15">
      <c r="A32" s="58"/>
      <c r="B32" s="59">
        <v>6</v>
      </c>
      <c r="C32" s="60" t="s">
        <v>85</v>
      </c>
      <c r="D32" s="47" t="s">
        <v>82</v>
      </c>
      <c r="E32" s="47" t="s">
        <v>82</v>
      </c>
      <c r="F32" s="47" t="s">
        <v>82</v>
      </c>
      <c r="G32" s="47" t="s">
        <v>82</v>
      </c>
      <c r="H32" s="47">
        <v>534.54</v>
      </c>
      <c r="I32" s="43" t="s">
        <v>40</v>
      </c>
      <c r="J32" s="76">
        <v>700</v>
      </c>
      <c r="K32" s="87">
        <v>7636</v>
      </c>
      <c r="L32" s="84">
        <v>1</v>
      </c>
      <c r="M32" s="47"/>
      <c r="O32" s="86"/>
    </row>
    <row r="33" ht="18" customHeight="1" spans="1:11">
      <c r="A33" s="61"/>
      <c r="B33" s="61"/>
      <c r="K33" s="88"/>
    </row>
    <row r="34" spans="6:8">
      <c r="F34" s="62"/>
      <c r="G34" s="62"/>
      <c r="H34" s="63"/>
    </row>
    <row r="35" spans="5:8">
      <c r="E35" s="62"/>
      <c r="H35" s="64"/>
    </row>
    <row r="38" spans="4:9">
      <c r="D38" s="62"/>
      <c r="E38" s="62"/>
      <c r="F38" s="62"/>
      <c r="G38" s="65"/>
      <c r="H38" s="65"/>
      <c r="I38" s="89"/>
    </row>
    <row r="39" spans="5:7">
      <c r="E39" s="30"/>
      <c r="F39" s="37"/>
      <c r="G39" s="37"/>
    </row>
    <row r="40" spans="5:7">
      <c r="E40" s="30"/>
      <c r="F40" s="37"/>
      <c r="G40" s="37"/>
    </row>
    <row r="41" spans="5:7">
      <c r="E41" s="30"/>
      <c r="F41" s="37"/>
      <c r="G41" s="37"/>
    </row>
    <row r="42" spans="5:7">
      <c r="E42" s="30"/>
      <c r="F42" s="37"/>
      <c r="G42" s="37"/>
    </row>
    <row r="43" spans="6:9">
      <c r="F43" s="37"/>
      <c r="G43" s="37"/>
      <c r="I43" s="36"/>
    </row>
    <row r="44" spans="5:7">
      <c r="E44" s="30"/>
      <c r="F44" s="37"/>
      <c r="G44" s="37"/>
    </row>
    <row r="45" spans="5:7">
      <c r="E45" s="30"/>
      <c r="F45" s="37"/>
      <c r="G45" s="37"/>
    </row>
    <row r="46" spans="3:3">
      <c r="C46" s="66"/>
    </row>
  </sheetData>
  <mergeCells count="10">
    <mergeCell ref="A1:M1"/>
    <mergeCell ref="B2:H2"/>
    <mergeCell ref="D3:H3"/>
    <mergeCell ref="I3:K3"/>
    <mergeCell ref="A33:B33"/>
    <mergeCell ref="A3:A4"/>
    <mergeCell ref="B3:B4"/>
    <mergeCell ref="C3:C4"/>
    <mergeCell ref="L3:L4"/>
    <mergeCell ref="M3:M4"/>
  </mergeCells>
  <printOptions horizontalCentered="1"/>
  <pageMargins left="0.590277777777778" right="0.590277777777778" top="0.590277777777778" bottom="0.472222222222222" header="0.314583333333333" footer="0.314583333333333"/>
  <pageSetup paperSize="9" scale="79" fitToHeight="0" orientation="landscape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.6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0.4" spans="1:9">
      <c r="A1" s="1" t="s">
        <v>86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87</v>
      </c>
    </row>
    <row r="3" spans="1:9">
      <c r="A3" s="4" t="s">
        <v>88</v>
      </c>
      <c r="B3" s="5" t="s">
        <v>89</v>
      </c>
      <c r="C3" s="5" t="s">
        <v>90</v>
      </c>
      <c r="D3" s="6" t="s">
        <v>91</v>
      </c>
      <c r="E3" s="7"/>
      <c r="F3" s="7"/>
      <c r="G3" s="7"/>
      <c r="H3" s="7"/>
      <c r="I3" s="25"/>
    </row>
    <row r="4" spans="1:9">
      <c r="A4" s="8" t="s">
        <v>92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93</v>
      </c>
    </row>
    <row r="5" spans="1:9">
      <c r="A5" s="12" t="s">
        <v>94</v>
      </c>
      <c r="B5" s="13" t="s">
        <v>8</v>
      </c>
      <c r="C5" s="14"/>
      <c r="D5" s="15"/>
      <c r="E5" s="16"/>
      <c r="F5" s="17"/>
      <c r="G5" s="17"/>
      <c r="H5" s="17"/>
      <c r="I5" s="27"/>
    </row>
    <row r="6" spans="1:9">
      <c r="A6" s="12" t="s">
        <v>95</v>
      </c>
      <c r="B6" s="13" t="s">
        <v>96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spans="1:9">
      <c r="A7" s="12" t="s">
        <v>97</v>
      </c>
      <c r="B7" s="13" t="s">
        <v>98</v>
      </c>
      <c r="C7" s="19" t="e">
        <f>+#REF!</f>
        <v>#REF!</v>
      </c>
      <c r="D7" s="15"/>
      <c r="E7" s="15"/>
      <c r="F7" s="15"/>
      <c r="G7" s="15"/>
      <c r="H7" s="15"/>
      <c r="I7" s="28"/>
    </row>
    <row r="8" spans="1:10">
      <c r="A8" s="12" t="s">
        <v>99</v>
      </c>
      <c r="B8" s="13" t="s">
        <v>100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spans="1:10">
      <c r="A9" s="12" t="s">
        <v>101</v>
      </c>
      <c r="B9" s="13" t="s">
        <v>102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spans="1:10">
      <c r="A10" s="12" t="s">
        <v>103</v>
      </c>
      <c r="B10" s="13" t="s">
        <v>104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估算表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2024-09-19T02:35:00Z</cp:lastPrinted>
  <dcterms:modified xsi:type="dcterms:W3CDTF">2025-05-15T01:24:49Z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2052-11.8.2.11813</vt:lpwstr>
  </property>
  <property fmtid="{D5CDD505-2E9C-101B-9397-08002B2CF9AE}" pid="6" name="ICV">
    <vt:lpwstr>E873D207F129468E8690E6EE30865B87</vt:lpwstr>
  </property>
</Properties>
</file>