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870" firstSheet="1" activeTab="1"/>
  </bookViews>
  <sheets>
    <sheet name="总概算表" sheetId="4" state="hidden" r:id="rId1"/>
    <sheet name="估算表" sheetId="2" r:id="rId2"/>
    <sheet name="还本付息表" sheetId="33" state="hidden" r:id="rId3"/>
  </sheets>
  <definedNames>
    <definedName name="gcztz">估算表!#REF!</definedName>
    <definedName name="jstj">估算表!$H$18</definedName>
    <definedName name="jstz">估算表!$H$18</definedName>
    <definedName name="_xlnm.Print_Area" localSheetId="1">估算表!$A$2:$M$21</definedName>
  </definedNames>
  <calcPr calcId="144525" fullPrecision="0"/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<sst xmlns="http://schemas.openxmlformats.org/spreadsheetml/2006/main" count="101" uniqueCount="81">
  <si>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</si>
  <si>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</si>
  <si>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</si>
  <si>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</si>
  <si>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</si>
  <si>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</si>
  <si>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</si>
  <si>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</si>
  <si>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</si>
  <si>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</si>
  <si>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</si>
  <si>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</si>
  <si>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</si>
  <si>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</si>
  <si>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</si>
  <si>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</si>
  <si>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</si>
  <si>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</si>
  <si>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</si>
  <si>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</si>
  <si>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</si>
  <si>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附件：</t>
  </si>
  <si>
    <t>2024年城中区老旧小区配套基础设施改造工程（三期）总投资概算表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</si>
  <si>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</si>
  <si>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</si>
  <si>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</si>
  <si>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</si>
  <si>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</si>
  <si>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</si>
  <si>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</si>
  <si>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</si>
  <si>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</si>
  <si>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</si>
  <si>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</si>
  <si>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</si>
  <si>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</si>
  <si>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</si>
  <si>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</si>
  <si>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</si>
  <si>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第一部分：工程费用</t>
    </r>
  </si>
  <si>
    <t>户</t>
  </si>
  <si>
    <t>1.1</t>
  </si>
  <si>
    <t>桂中花苑三期(高新南路7号)</t>
  </si>
  <si>
    <t>1.2</t>
  </si>
  <si>
    <t>华锡苑(高新一路4号)</t>
  </si>
  <si>
    <t>1.3</t>
  </si>
  <si>
    <t>峻岭厂生活1区(高新南路1号)</t>
  </si>
  <si>
    <t>1.4</t>
  </si>
  <si>
    <t>峻岭厂生活2区(高新南路2号)</t>
  </si>
  <si>
    <t>1.5</t>
  </si>
  <si>
    <t>区三建生活区(东环大道141号)</t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</si>
  <si>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</si>
  <si>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</si>
  <si>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</si>
  <si>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</si>
  <si>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(第一+第二)*8%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</si>
  <si>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</si>
  <si>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</si>
  <si>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</si>
  <si>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</si>
  <si>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</si>
  <si>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</si>
  <si>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</si>
  <si>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</si>
  <si>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</si>
  <si>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</si>
  <si>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</si>
  <si>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</si>
  <si>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</si>
  <si>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</si>
  <si>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1</t>
  </si>
  <si>
    <t>2</t>
  </si>
  <si>
    <t>期初借款余额</t>
  </si>
  <si>
    <t>3</t>
  </si>
  <si>
    <t>当期借款</t>
  </si>
  <si>
    <t>4</t>
  </si>
  <si>
    <t>当期应计利息</t>
  </si>
  <si>
    <t>5</t>
  </si>
  <si>
    <t>本年还本付息</t>
  </si>
  <si>
    <t>6</t>
  </si>
  <si>
    <t>期末借款余额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</si>
</sst>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第&quot;0&quot;年&quot;\ "/>
    <numFmt numFmtId="177" formatCode="_-\¥* #,##0_-;\-\¥* #,##0_-;_-\¥* &quot;-&quot;_-;_-@_-"/>
    <numFmt numFmtId="178" formatCode="0.00_ "/>
    <numFmt numFmtId="179" formatCode="0.00_);[Red]\(0.00\)"/>
    <numFmt numFmtId="180" formatCode="0_);[Red]\(0\)"/>
    <numFmt numFmtId="181" formatCode="0.000"/>
  </numFmts>
  <fonts count="39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color indexed="12"/>
      <name val="Times New Roman"/>
      <charset val="134"/>
    </font>
    <font>
      <sz val="12"/>
      <color indexed="10"/>
      <name val="Times New Roman"/>
      <charset val="134"/>
    </font>
    <font>
      <b/>
      <sz val="12"/>
      <name val="Times New Roman"/>
      <charset val="134"/>
    </font>
    <font>
      <sz val="12"/>
      <name val="黑体"/>
      <charset val="134"/>
    </font>
    <font>
      <sz val="18"/>
      <name val="宋体"/>
      <charset val="134"/>
    </font>
    <font>
      <b/>
      <sz val="18"/>
      <name val="Times New Roman"/>
      <charset val="134"/>
    </font>
    <font>
      <sz val="12"/>
      <color indexed="8"/>
      <name val="Times New Roman"/>
      <charset val="134"/>
    </font>
    <font>
      <b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ourier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4" fillId="7" borderId="14" applyNumberFormat="0" applyFont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7" applyNumberFormat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2" borderId="18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2" fontId="35" fillId="0" borderId="0"/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4" fillId="0" borderId="0"/>
    <xf numFmtId="177" fontId="36" fillId="0" borderId="6">
      <alignment horizontal="center" vertical="center"/>
    </xf>
    <xf numFmtId="177" fontId="36" fillId="0" borderId="6">
      <alignment horizontal="center" vertical="center"/>
    </xf>
  </cellStyleXfs>
  <cellXfs count="102">
    <xf numFmtId="0" fontId="0" fillId="0" borderId="0" xfId="0"/>
    <xf numFmtId="0" fontId="1" fillId="0" borderId="0" xfId="57" applyFont="1" applyAlignment="1">
      <alignment horizontal="center" vertical="center"/>
    </xf>
    <xf numFmtId="178" fontId="0" fillId="0" borderId="1" xfId="57" applyNumberFormat="1" applyFont="1" applyBorder="1" applyAlignment="1">
      <alignment vertical="center"/>
    </xf>
    <xf numFmtId="0" fontId="2" fillId="0" borderId="0" xfId="57" applyFont="1"/>
    <xf numFmtId="49" fontId="3" fillId="0" borderId="2" xfId="39" applyNumberFormat="1" applyFont="1" applyBorder="1" applyAlignment="1">
      <alignment horizontal="center" vertical="center"/>
    </xf>
    <xf numFmtId="2" fontId="0" fillId="0" borderId="2" xfId="39" applyFont="1" applyBorder="1" applyAlignment="1">
      <alignment horizontal="center" vertical="center"/>
    </xf>
    <xf numFmtId="2" fontId="0" fillId="0" borderId="3" xfId="39" applyFont="1" applyBorder="1" applyAlignment="1">
      <alignment horizontal="center" vertical="center"/>
    </xf>
    <xf numFmtId="2" fontId="0" fillId="0" borderId="4" xfId="39" applyFont="1" applyBorder="1" applyAlignment="1">
      <alignment horizontal="center" vertical="center"/>
    </xf>
    <xf numFmtId="49" fontId="0" fillId="0" borderId="5" xfId="39" applyNumberFormat="1" applyFont="1" applyBorder="1" applyAlignment="1">
      <alignment horizontal="center" vertical="center"/>
    </xf>
    <xf numFmtId="2" fontId="0" fillId="0" borderId="5" xfId="39" applyFont="1" applyBorder="1" applyAlignment="1">
      <alignment horizontal="center" vertical="center"/>
    </xf>
    <xf numFmtId="2" fontId="4" fillId="0" borderId="5" xfId="39" applyFont="1" applyBorder="1" applyAlignment="1">
      <alignment horizontal="center" vertical="center"/>
    </xf>
    <xf numFmtId="176" fontId="4" fillId="0" borderId="6" xfId="62" applyNumberFormat="1" applyBorder="1" applyAlignment="1">
      <alignment horizontal="center" vertical="center"/>
    </xf>
    <xf numFmtId="49" fontId="4" fillId="0" borderId="6" xfId="39" applyNumberFormat="1" applyFont="1" applyBorder="1" applyAlignment="1">
      <alignment horizontal="center" vertical="center"/>
    </xf>
    <xf numFmtId="2" fontId="0" fillId="0" borderId="6" xfId="39" applyFont="1" applyBorder="1" applyAlignment="1">
      <alignment horizontal="left" vertical="center"/>
    </xf>
    <xf numFmtId="2" fontId="4" fillId="0" borderId="7" xfId="39" applyFont="1" applyBorder="1" applyAlignment="1">
      <alignment horizontal="left" vertical="center"/>
    </xf>
    <xf numFmtId="179" fontId="4" fillId="0" borderId="7" xfId="39" applyNumberFormat="1" applyFont="1" applyBorder="1" applyAlignment="1">
      <alignment horizontal="center" vertical="center"/>
    </xf>
    <xf numFmtId="179" fontId="4" fillId="0" borderId="7" xfId="39" applyNumberFormat="1" applyFont="1" applyBorder="1" applyAlignment="1">
      <alignment horizontal="right" vertical="center"/>
    </xf>
    <xf numFmtId="179" fontId="4" fillId="0" borderId="6" xfId="39" applyNumberFormat="1" applyFont="1" applyBorder="1" applyAlignment="1">
      <alignment horizontal="right" vertical="center"/>
    </xf>
    <xf numFmtId="178" fontId="4" fillId="0" borderId="7" xfId="39" applyNumberFormat="1" applyFont="1" applyBorder="1" applyAlignment="1">
      <alignment horizontal="center" vertical="center"/>
    </xf>
    <xf numFmtId="10" fontId="4" fillId="0" borderId="7" xfId="11" applyNumberFormat="1" applyFont="1" applyBorder="1" applyAlignment="1">
      <alignment horizontal="center" vertical="center"/>
    </xf>
    <xf numFmtId="10" fontId="4" fillId="0" borderId="7" xfId="15" applyNumberFormat="1" applyFont="1" applyBorder="1" applyAlignment="1">
      <alignment horizontal="center" vertical="center"/>
    </xf>
    <xf numFmtId="179" fontId="4" fillId="0" borderId="8" xfId="15" applyNumberFormat="1" applyFont="1" applyBorder="1" applyAlignment="1">
      <alignment horizontal="center" vertical="center"/>
    </xf>
    <xf numFmtId="179" fontId="4" fillId="0" borderId="7" xfId="15" applyNumberFormat="1" applyFont="1" applyBorder="1" applyAlignment="1">
      <alignment horizontal="center" vertical="center"/>
    </xf>
    <xf numFmtId="179" fontId="0" fillId="0" borderId="0" xfId="0" applyNumberFormat="1"/>
    <xf numFmtId="0" fontId="0" fillId="0" borderId="1" xfId="57" applyFont="1" applyBorder="1" applyAlignment="1">
      <alignment horizontal="right" vertical="center"/>
    </xf>
    <xf numFmtId="2" fontId="0" fillId="0" borderId="7" xfId="39" applyFont="1" applyBorder="1" applyAlignment="1">
      <alignment horizontal="center" vertical="center"/>
    </xf>
    <xf numFmtId="0" fontId="0" fillId="0" borderId="6" xfId="57" applyFont="1" applyBorder="1" applyAlignment="1">
      <alignment horizontal="center"/>
    </xf>
    <xf numFmtId="2" fontId="4" fillId="0" borderId="6" xfId="57" applyNumberFormat="1" applyFont="1" applyBorder="1"/>
    <xf numFmtId="179" fontId="4" fillId="0" borderId="6" xfId="57" applyNumberFormat="1" applyFont="1" applyBorder="1"/>
    <xf numFmtId="17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9" fontId="8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0" fillId="0" borderId="0" xfId="0" applyNumberFormat="1" applyFont="1" applyAlignment="1">
      <alignment horizontal="center" vertical="center"/>
    </xf>
    <xf numFmtId="9" fontId="0" fillId="0" borderId="0" xfId="1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9" fontId="13" fillId="0" borderId="0" xfId="0" applyNumberFormat="1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1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81" fontId="0" fillId="0" borderId="5" xfId="0" applyNumberFormat="1" applyBorder="1"/>
    <xf numFmtId="181" fontId="0" fillId="0" borderId="8" xfId="0" applyNumberFormat="1" applyBorder="1"/>
    <xf numFmtId="0" fontId="4" fillId="0" borderId="0" xfId="0" applyFont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宜昌污水fx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常规 2" xfId="57"/>
    <cellStyle name="常规 3" xfId="58"/>
    <cellStyle name="常规 4" xfId="59"/>
    <cellStyle name="常规 4 2" xfId="60"/>
    <cellStyle name="常规 5" xfId="61"/>
    <cellStyle name="常规_修改可研" xfId="62"/>
    <cellStyle name="样式 1" xfId="63"/>
    <cellStyle name="样式 1 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974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975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76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77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78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979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80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81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82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983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984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985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986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987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988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989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990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991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992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93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94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95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996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97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98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999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2000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001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002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003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2004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005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006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2007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B6" sqref="B6"/>
    </sheetView>
  </sheetViews>
  <sheetFormatPr defaultColWidth="8.75" defaultRowHeight="15.6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91" t="e">
        <f>#REF!</f>
        <v>#REF!</v>
      </c>
      <c r="B1" s="91"/>
      <c r="C1" s="91"/>
      <c r="D1" s="91"/>
      <c r="E1" s="91"/>
      <c r="F1" s="91"/>
      <c r="G1" s="91"/>
      <c r="H1" s="91"/>
      <c r="I1" s="91"/>
    </row>
    <row r="2" ht="20.1" customHeight="1" spans="1:9">
      <c r="A2" t="e">
        <f>#REF!</f>
        <v>#REF!</v>
      </c>
      <c r="G2" t="s">
        <v>0</v>
      </c>
      <c r="I2" s="101" t="s">
        <v>1</v>
      </c>
    </row>
    <row r="3" ht="20.1" customHeight="1" spans="1:9">
      <c r="A3" s="92" t="s">
        <v>2</v>
      </c>
      <c r="B3" s="93" t="s">
        <v>3</v>
      </c>
      <c r="C3" s="93" t="s">
        <v>4</v>
      </c>
      <c r="D3" s="93" t="s">
        <v>5</v>
      </c>
      <c r="E3" s="92" t="s">
        <v>6</v>
      </c>
      <c r="F3" s="92" t="s">
        <v>7</v>
      </c>
      <c r="G3" s="92" t="s">
        <v>8</v>
      </c>
      <c r="H3" s="93" t="s">
        <v>9</v>
      </c>
      <c r="I3" s="92" t="s">
        <v>10</v>
      </c>
    </row>
    <row r="4" ht="20.1" customHeight="1" spans="1:9">
      <c r="A4" s="92"/>
      <c r="B4" s="93"/>
      <c r="C4" s="93"/>
      <c r="D4" s="93"/>
      <c r="E4" s="92"/>
      <c r="F4" s="92"/>
      <c r="G4" s="92"/>
      <c r="H4" s="93"/>
      <c r="I4" s="92"/>
    </row>
    <row r="5" ht="20.1" customHeight="1" spans="1:9">
      <c r="A5" s="92" t="s">
        <v>11</v>
      </c>
      <c r="B5" s="94"/>
      <c r="C5" s="95"/>
      <c r="D5" s="95"/>
      <c r="E5" s="95"/>
      <c r="F5" s="95"/>
      <c r="G5" s="96"/>
      <c r="H5" s="95"/>
      <c r="I5" s="96"/>
    </row>
    <row r="6" ht="20.1" customHeight="1" spans="1:9">
      <c r="A6" s="92" t="e">
        <f>估算表!#REF!</f>
        <v>#REF!</v>
      </c>
      <c r="B6" s="94" t="e">
        <f>估算表!#REF!/10000</f>
        <v>#REF!</v>
      </c>
      <c r="C6" s="97"/>
      <c r="D6" s="97"/>
      <c r="E6" s="97"/>
      <c r="F6" s="97"/>
      <c r="G6" s="98"/>
      <c r="H6" s="97"/>
      <c r="I6" s="98"/>
    </row>
    <row r="7" ht="20.1" customHeight="1" spans="1:9">
      <c r="A7" s="92" t="s">
        <v>12</v>
      </c>
      <c r="B7" s="94"/>
      <c r="C7" s="97"/>
      <c r="D7" s="97"/>
      <c r="E7" s="97"/>
      <c r="F7" s="97"/>
      <c r="G7" s="98"/>
      <c r="H7" s="97"/>
      <c r="I7" s="98"/>
    </row>
    <row r="8" ht="20.1" customHeight="1" spans="1:9">
      <c r="A8" s="92" t="s">
        <v>13</v>
      </c>
      <c r="B8" s="94"/>
      <c r="C8" s="97"/>
      <c r="D8" s="97"/>
      <c r="E8" s="97"/>
      <c r="F8" s="97"/>
      <c r="G8" s="98"/>
      <c r="H8" s="97"/>
      <c r="I8" s="98"/>
    </row>
    <row r="9" ht="20.1" customHeight="1" spans="1:9">
      <c r="A9" s="92" t="s">
        <v>14</v>
      </c>
      <c r="B9" s="94"/>
      <c r="C9" s="97"/>
      <c r="D9" s="97"/>
      <c r="E9" s="97"/>
      <c r="F9" s="97"/>
      <c r="G9" s="98"/>
      <c r="H9" s="97"/>
      <c r="I9" s="98"/>
    </row>
    <row r="10" ht="20.1" customHeight="1" spans="1:9">
      <c r="A10" s="92" t="s">
        <v>15</v>
      </c>
      <c r="B10" s="94"/>
      <c r="C10" s="97"/>
      <c r="D10" s="97"/>
      <c r="E10" s="97"/>
      <c r="F10" s="97"/>
      <c r="G10" s="98"/>
      <c r="H10" s="97"/>
      <c r="I10" s="98"/>
    </row>
    <row r="11" ht="20.1" customHeight="1" spans="1:9">
      <c r="A11" s="92" t="s">
        <v>16</v>
      </c>
      <c r="B11" s="94"/>
      <c r="C11" s="97"/>
      <c r="D11" s="97"/>
      <c r="E11" s="97"/>
      <c r="F11" s="97"/>
      <c r="G11" s="98"/>
      <c r="H11" s="97"/>
      <c r="I11" s="98"/>
    </row>
    <row r="12" ht="20.1" customHeight="1" spans="1:9">
      <c r="A12" s="92" t="s">
        <v>17</v>
      </c>
      <c r="B12" s="94"/>
      <c r="C12" s="97"/>
      <c r="D12" s="97"/>
      <c r="E12" s="97"/>
      <c r="F12" s="97"/>
      <c r="G12" s="98"/>
      <c r="H12" s="97"/>
      <c r="I12" s="98"/>
    </row>
    <row r="13" ht="20.1" customHeight="1" spans="1:9">
      <c r="A13" s="92" t="s">
        <v>18</v>
      </c>
      <c r="B13" s="94"/>
      <c r="C13" s="97"/>
      <c r="D13" s="97"/>
      <c r="E13" s="97"/>
      <c r="F13" s="97"/>
      <c r="G13" s="98"/>
      <c r="H13" s="97"/>
      <c r="I13" s="98"/>
    </row>
    <row r="14" ht="20.1" customHeight="1" spans="1:9">
      <c r="A14" s="92" t="s">
        <v>19</v>
      </c>
      <c r="B14" s="94"/>
      <c r="C14" s="97"/>
      <c r="D14" s="97"/>
      <c r="E14" s="97"/>
      <c r="F14" s="97"/>
      <c r="G14" s="98"/>
      <c r="H14" s="97"/>
      <c r="I14" s="98"/>
    </row>
    <row r="15" ht="20.1" customHeight="1" spans="1:9">
      <c r="A15" s="92"/>
      <c r="B15" s="94"/>
      <c r="C15" s="97"/>
      <c r="D15" s="97"/>
      <c r="E15" s="97"/>
      <c r="F15" s="97"/>
      <c r="G15" s="98"/>
      <c r="H15" s="97"/>
      <c r="I15" s="98"/>
    </row>
    <row r="16" ht="20.1" customHeight="1" spans="1:9">
      <c r="A16" s="92"/>
      <c r="B16" s="94"/>
      <c r="C16" s="97"/>
      <c r="D16" s="97"/>
      <c r="E16" s="97"/>
      <c r="F16" s="97"/>
      <c r="G16" s="98"/>
      <c r="H16" s="97"/>
      <c r="I16" s="98"/>
    </row>
    <row r="17" ht="20.1" customHeight="1" spans="1:9">
      <c r="A17" s="92"/>
      <c r="B17" s="94"/>
      <c r="C17" s="97"/>
      <c r="D17" s="97"/>
      <c r="E17" s="97"/>
      <c r="F17" s="97"/>
      <c r="G17" s="98"/>
      <c r="H17" s="97"/>
      <c r="I17" s="98"/>
    </row>
    <row r="18" ht="20.1" customHeight="1" spans="1:9">
      <c r="A18" s="92"/>
      <c r="B18" s="94"/>
      <c r="C18" s="97"/>
      <c r="D18" s="97"/>
      <c r="E18" s="97"/>
      <c r="F18" s="97"/>
      <c r="G18" s="98"/>
      <c r="H18" s="97"/>
      <c r="I18" s="98"/>
    </row>
    <row r="19" ht="20.1" customHeight="1" spans="1:9">
      <c r="A19" s="92" t="s">
        <v>20</v>
      </c>
      <c r="B19" s="94" t="e">
        <f>SUM(B5:B18)</f>
        <v>#REF!</v>
      </c>
      <c r="C19" s="99">
        <f>估算表!H13/10000</f>
        <v>0.015</v>
      </c>
      <c r="D19" s="99" t="e">
        <f>B19+C19</f>
        <v>#REF!</v>
      </c>
      <c r="E19" s="99">
        <f>估算表!H15/10000</f>
        <v>0.011</v>
      </c>
      <c r="F19" s="99">
        <f>估算表!H18/10000</f>
        <v>0.144</v>
      </c>
      <c r="G19" s="100">
        <f>估算表!H19/10000</f>
        <v>0</v>
      </c>
      <c r="H19" s="99">
        <f>估算表!H20/10000</f>
        <v>0</v>
      </c>
      <c r="I19" s="100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O35"/>
  <sheetViews>
    <sheetView showZeros="0" tabSelected="1" zoomScale="90" zoomScaleNormal="90" zoomScaleSheetLayoutView="75" workbookViewId="0">
      <pane ySplit="5" topLeftCell="A6" activePane="bottomLeft" state="frozen"/>
      <selection/>
      <selection pane="bottomLeft" activeCell="B3" sqref="B3:H3"/>
    </sheetView>
  </sheetViews>
  <sheetFormatPr defaultColWidth="7.625" defaultRowHeight="15.6"/>
  <cols>
    <col min="1" max="1" width="7.125" style="34" hidden="1" customWidth="1"/>
    <col min="2" max="2" width="7.625" style="34" customWidth="1"/>
    <col min="3" max="3" width="30.5" style="35" customWidth="1"/>
    <col min="4" max="4" width="12.125" style="36" customWidth="1"/>
    <col min="5" max="5" width="10.625" style="36" customWidth="1"/>
    <col min="6" max="6" width="10.875" style="36" customWidth="1"/>
    <col min="7" max="7" width="10.25" style="36" customWidth="1"/>
    <col min="8" max="8" width="12" style="36" customWidth="1"/>
    <col min="9" max="9" width="7.625" style="30" customWidth="1"/>
    <col min="10" max="10" width="12" style="37" customWidth="1"/>
    <col min="11" max="11" width="14" style="37" customWidth="1"/>
    <col min="12" max="12" width="9.5" style="30" customWidth="1"/>
    <col min="13" max="13" width="16.8583333333333" style="36" customWidth="1"/>
    <col min="14" max="14" width="7.625" style="35"/>
    <col min="15" max="15" width="11" style="35" customWidth="1"/>
    <col min="16" max="16384" width="7.625" style="35"/>
  </cols>
  <sheetData>
    <row r="1" spans="2:2">
      <c r="B1" s="38" t="s">
        <v>21</v>
      </c>
    </row>
    <row r="2" ht="36" customHeight="1" spans="1:13">
      <c r="A2" s="39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2" customHeight="1" spans="1:13">
      <c r="A3" s="41"/>
      <c r="B3" s="42"/>
      <c r="C3" s="42"/>
      <c r="D3" s="42"/>
      <c r="E3" s="42"/>
      <c r="F3" s="42"/>
      <c r="G3" s="42"/>
      <c r="H3" s="42"/>
      <c r="I3" s="68"/>
      <c r="J3" s="69"/>
      <c r="M3" s="70" t="s">
        <v>23</v>
      </c>
    </row>
    <row r="4" ht="27" customHeight="1" spans="1:13">
      <c r="A4" s="43" t="s">
        <v>24</v>
      </c>
      <c r="B4" s="43" t="s">
        <v>25</v>
      </c>
      <c r="C4" s="44" t="s">
        <v>26</v>
      </c>
      <c r="D4" s="45" t="s">
        <v>27</v>
      </c>
      <c r="E4" s="46"/>
      <c r="F4" s="46"/>
      <c r="G4" s="46"/>
      <c r="H4" s="47"/>
      <c r="I4" s="71" t="s">
        <v>28</v>
      </c>
      <c r="J4" s="72"/>
      <c r="K4" s="73"/>
      <c r="L4" s="74" t="s">
        <v>29</v>
      </c>
      <c r="M4" s="75" t="s">
        <v>30</v>
      </c>
    </row>
    <row r="5" s="30" customFormat="1" ht="52" customHeight="1" spans="1:13">
      <c r="A5" s="43"/>
      <c r="B5" s="43"/>
      <c r="C5" s="44"/>
      <c r="D5" s="48" t="s">
        <v>31</v>
      </c>
      <c r="E5" s="48" t="s">
        <v>32</v>
      </c>
      <c r="F5" s="49" t="s">
        <v>33</v>
      </c>
      <c r="G5" s="48" t="s">
        <v>34</v>
      </c>
      <c r="H5" s="48" t="s">
        <v>35</v>
      </c>
      <c r="I5" s="76" t="s">
        <v>36</v>
      </c>
      <c r="J5" s="77" t="s">
        <v>37</v>
      </c>
      <c r="K5" s="77" t="s">
        <v>38</v>
      </c>
      <c r="L5" s="74"/>
      <c r="M5" s="78"/>
    </row>
    <row r="6" s="31" customFormat="1" ht="27" customHeight="1" spans="1:15">
      <c r="A6" s="50"/>
      <c r="B6" s="50">
        <v>1</v>
      </c>
      <c r="C6" s="51" t="s">
        <v>39</v>
      </c>
      <c r="D6" s="52">
        <v>1178.4</v>
      </c>
      <c r="E6" s="52">
        <v>0</v>
      </c>
      <c r="F6" s="52">
        <v>0</v>
      </c>
      <c r="G6" s="52"/>
      <c r="H6" s="52">
        <v>1178.4</v>
      </c>
      <c r="I6" s="79" t="s">
        <v>40</v>
      </c>
      <c r="J6" s="80">
        <v>1454</v>
      </c>
      <c r="K6" s="81">
        <v>8105</v>
      </c>
      <c r="L6" s="82">
        <v>0.8197</v>
      </c>
      <c r="M6" s="52"/>
      <c r="N6" s="83"/>
      <c r="O6" s="84"/>
    </row>
    <row r="7" s="32" customFormat="1" ht="27" customHeight="1" spans="1:15">
      <c r="A7" s="53">
        <v>1</v>
      </c>
      <c r="B7" s="43" t="s">
        <v>41</v>
      </c>
      <c r="C7" s="54" t="s">
        <v>42</v>
      </c>
      <c r="D7" s="48">
        <v>123.78</v>
      </c>
      <c r="E7" s="48"/>
      <c r="F7" s="48"/>
      <c r="G7" s="48"/>
      <c r="H7" s="48">
        <v>123.78</v>
      </c>
      <c r="I7" s="44" t="s">
        <v>40</v>
      </c>
      <c r="J7" s="44">
        <v>146</v>
      </c>
      <c r="K7" s="48">
        <v>8478.08</v>
      </c>
      <c r="L7" s="85"/>
      <c r="M7" s="48"/>
      <c r="N7" s="86"/>
      <c r="O7" s="87"/>
    </row>
    <row r="8" s="32" customFormat="1" ht="27" customHeight="1" spans="1:15">
      <c r="A8" s="53">
        <v>2</v>
      </c>
      <c r="B8" s="43" t="s">
        <v>43</v>
      </c>
      <c r="C8" s="54" t="s">
        <v>44</v>
      </c>
      <c r="D8" s="48">
        <v>227.12</v>
      </c>
      <c r="E8" s="48"/>
      <c r="F8" s="48"/>
      <c r="G8" s="48"/>
      <c r="H8" s="48">
        <v>227.12</v>
      </c>
      <c r="I8" s="44" t="s">
        <v>40</v>
      </c>
      <c r="J8" s="44">
        <v>212</v>
      </c>
      <c r="K8" s="48">
        <v>10713.21</v>
      </c>
      <c r="L8" s="85"/>
      <c r="M8" s="48"/>
      <c r="N8" s="86"/>
      <c r="O8" s="87"/>
    </row>
    <row r="9" s="32" customFormat="1" ht="27" customHeight="1" spans="1:15">
      <c r="A9" s="53">
        <v>3</v>
      </c>
      <c r="B9" s="43" t="s">
        <v>45</v>
      </c>
      <c r="C9" s="54" t="s">
        <v>46</v>
      </c>
      <c r="D9" s="48">
        <v>390.99</v>
      </c>
      <c r="E9" s="48"/>
      <c r="F9" s="48"/>
      <c r="G9" s="48"/>
      <c r="H9" s="48">
        <v>390.99</v>
      </c>
      <c r="I9" s="44" t="s">
        <v>40</v>
      </c>
      <c r="J9" s="44">
        <v>498</v>
      </c>
      <c r="K9" s="48">
        <v>7851.2</v>
      </c>
      <c r="L9" s="85"/>
      <c r="M9" s="48"/>
      <c r="N9" s="86"/>
      <c r="O9" s="87"/>
    </row>
    <row r="10" s="32" customFormat="1" ht="27" customHeight="1" spans="1:15">
      <c r="A10" s="53">
        <v>4</v>
      </c>
      <c r="B10" s="43" t="s">
        <v>47</v>
      </c>
      <c r="C10" s="54" t="s">
        <v>48</v>
      </c>
      <c r="D10" s="48">
        <v>188.25</v>
      </c>
      <c r="E10" s="48"/>
      <c r="F10" s="48"/>
      <c r="G10" s="48"/>
      <c r="H10" s="48">
        <v>188.25</v>
      </c>
      <c r="I10" s="44" t="s">
        <v>40</v>
      </c>
      <c r="J10" s="44">
        <v>214</v>
      </c>
      <c r="K10" s="48">
        <v>8796.73</v>
      </c>
      <c r="L10" s="85"/>
      <c r="M10" s="48"/>
      <c r="N10" s="86"/>
      <c r="O10" s="87"/>
    </row>
    <row r="11" s="32" customFormat="1" ht="27" customHeight="1" spans="1:15">
      <c r="A11" s="53">
        <v>5</v>
      </c>
      <c r="B11" s="43" t="s">
        <v>49</v>
      </c>
      <c r="C11" s="54" t="s">
        <v>50</v>
      </c>
      <c r="D11" s="48">
        <v>248.26</v>
      </c>
      <c r="E11" s="48"/>
      <c r="F11" s="48"/>
      <c r="G11" s="48"/>
      <c r="H11" s="48">
        <v>248.26</v>
      </c>
      <c r="I11" s="44" t="s">
        <v>40</v>
      </c>
      <c r="J11" s="44">
        <v>384</v>
      </c>
      <c r="K11" s="48">
        <v>6465.1</v>
      </c>
      <c r="L11" s="85"/>
      <c r="M11" s="48"/>
      <c r="N11" s="86"/>
      <c r="O11" s="87"/>
    </row>
    <row r="12" s="32" customFormat="1" ht="27" customHeight="1" spans="1:15">
      <c r="A12" s="43"/>
      <c r="B12" s="43"/>
      <c r="C12" s="54"/>
      <c r="D12" s="48"/>
      <c r="E12" s="48"/>
      <c r="F12" s="48"/>
      <c r="G12" s="48"/>
      <c r="H12" s="48"/>
      <c r="I12" s="44"/>
      <c r="J12" s="44"/>
      <c r="K12" s="78"/>
      <c r="L12" s="85"/>
      <c r="M12" s="48"/>
      <c r="N12" s="35"/>
      <c r="O12" s="87"/>
    </row>
    <row r="13" ht="27" customHeight="1" spans="1:15">
      <c r="A13" s="55"/>
      <c r="B13" s="43">
        <v>2</v>
      </c>
      <c r="C13" s="56" t="s">
        <v>51</v>
      </c>
      <c r="D13" s="48"/>
      <c r="E13" s="48"/>
      <c r="F13" s="48"/>
      <c r="G13" s="48">
        <v>152.7</v>
      </c>
      <c r="H13" s="48">
        <v>152.7</v>
      </c>
      <c r="I13" s="44" t="s">
        <v>40</v>
      </c>
      <c r="J13" s="77">
        <v>1454</v>
      </c>
      <c r="K13" s="88">
        <v>1050</v>
      </c>
      <c r="L13" s="85">
        <v>0.1062</v>
      </c>
      <c r="M13" s="48"/>
      <c r="O13" s="87"/>
    </row>
    <row r="14" ht="27" customHeight="1" spans="1:15">
      <c r="A14" s="57"/>
      <c r="B14" s="43"/>
      <c r="C14" s="58" t="s">
        <v>52</v>
      </c>
      <c r="D14" s="48"/>
      <c r="E14" s="48"/>
      <c r="F14" s="48"/>
      <c r="G14" s="48"/>
      <c r="H14" s="48">
        <v>1331.1</v>
      </c>
      <c r="I14" s="44" t="s">
        <v>40</v>
      </c>
      <c r="J14" s="77">
        <v>1454</v>
      </c>
      <c r="K14" s="88">
        <v>9155</v>
      </c>
      <c r="L14" s="85">
        <v>0.9259</v>
      </c>
      <c r="M14" s="48"/>
      <c r="O14" s="87"/>
    </row>
    <row r="15" ht="27" customHeight="1" spans="1:15">
      <c r="A15" s="43"/>
      <c r="B15" s="43">
        <v>3</v>
      </c>
      <c r="C15" s="56" t="s">
        <v>53</v>
      </c>
      <c r="D15" s="48"/>
      <c r="E15" s="48"/>
      <c r="F15" s="48"/>
      <c r="G15" s="48"/>
      <c r="H15" s="48">
        <v>106.49</v>
      </c>
      <c r="I15" s="44" t="s">
        <v>40</v>
      </c>
      <c r="J15" s="77">
        <v>1454</v>
      </c>
      <c r="K15" s="88">
        <v>732</v>
      </c>
      <c r="L15" s="85">
        <v>0.0741</v>
      </c>
      <c r="M15" s="48"/>
      <c r="O15" s="87"/>
    </row>
    <row r="16" ht="27" customHeight="1" spans="1:15">
      <c r="A16" s="43"/>
      <c r="B16" s="43">
        <v>3.1</v>
      </c>
      <c r="C16" s="54" t="s">
        <v>54</v>
      </c>
      <c r="D16" s="48"/>
      <c r="E16" s="48"/>
      <c r="F16" s="48"/>
      <c r="G16" s="48"/>
      <c r="H16" s="48">
        <v>106.49</v>
      </c>
      <c r="I16" s="44" t="s">
        <v>40</v>
      </c>
      <c r="J16" s="77">
        <v>1454</v>
      </c>
      <c r="K16" s="88">
        <v>732</v>
      </c>
      <c r="L16" s="85">
        <v>0.0741</v>
      </c>
      <c r="M16" s="48" t="s">
        <v>55</v>
      </c>
      <c r="O16" s="87"/>
    </row>
    <row r="17" ht="27" customHeight="1" spans="1:15">
      <c r="A17" s="43"/>
      <c r="B17" s="43">
        <v>3.2</v>
      </c>
      <c r="C17" s="54" t="s">
        <v>56</v>
      </c>
      <c r="D17" s="48"/>
      <c r="E17" s="48"/>
      <c r="F17" s="48"/>
      <c r="G17" s="48"/>
      <c r="H17" s="48"/>
      <c r="I17" s="44"/>
      <c r="J17" s="77"/>
      <c r="K17" s="88"/>
      <c r="L17" s="85">
        <v>0</v>
      </c>
      <c r="M17" s="48"/>
      <c r="N17" s="33"/>
      <c r="O17" s="87"/>
    </row>
    <row r="18" s="33" customFormat="1" ht="27" customHeight="1" spans="1:15">
      <c r="A18" s="50"/>
      <c r="B18" s="50"/>
      <c r="C18" s="51" t="s">
        <v>57</v>
      </c>
      <c r="D18" s="52" t="s">
        <v>58</v>
      </c>
      <c r="E18" s="52" t="s">
        <v>58</v>
      </c>
      <c r="F18" s="52" t="s">
        <v>58</v>
      </c>
      <c r="G18" s="52" t="s">
        <v>58</v>
      </c>
      <c r="H18" s="52">
        <v>1437.59</v>
      </c>
      <c r="I18" s="79" t="s">
        <v>40</v>
      </c>
      <c r="J18" s="80">
        <v>1454</v>
      </c>
      <c r="K18" s="81">
        <v>9887</v>
      </c>
      <c r="L18" s="82">
        <v>1</v>
      </c>
      <c r="M18" s="52"/>
      <c r="N18" s="35"/>
      <c r="O18" s="87"/>
    </row>
    <row r="19" ht="27" customHeight="1" spans="1:15">
      <c r="A19" s="43"/>
      <c r="B19" s="43">
        <v>4</v>
      </c>
      <c r="C19" s="56" t="s">
        <v>59</v>
      </c>
      <c r="D19" s="48"/>
      <c r="E19" s="48"/>
      <c r="F19" s="48"/>
      <c r="G19" s="48"/>
      <c r="H19" s="48">
        <v>0</v>
      </c>
      <c r="I19" s="44" t="s">
        <v>40</v>
      </c>
      <c r="J19" s="77">
        <v>1454</v>
      </c>
      <c r="K19" s="88">
        <v>0</v>
      </c>
      <c r="L19" s="85">
        <v>0</v>
      </c>
      <c r="M19" s="48"/>
      <c r="O19" s="87"/>
    </row>
    <row r="20" ht="27" customHeight="1" spans="1:15">
      <c r="A20" s="43"/>
      <c r="B20" s="43">
        <v>5</v>
      </c>
      <c r="C20" s="56" t="s">
        <v>60</v>
      </c>
      <c r="D20" s="48"/>
      <c r="E20" s="48"/>
      <c r="F20" s="48"/>
      <c r="G20" s="48"/>
      <c r="H20" s="48"/>
      <c r="I20" s="44"/>
      <c r="J20" s="77"/>
      <c r="K20" s="88"/>
      <c r="L20" s="85">
        <v>0</v>
      </c>
      <c r="M20" s="48"/>
      <c r="O20" s="87"/>
    </row>
    <row r="21" ht="27" customHeight="1" spans="1:15">
      <c r="A21" s="59"/>
      <c r="B21" s="60">
        <v>6</v>
      </c>
      <c r="C21" s="61" t="s">
        <v>61</v>
      </c>
      <c r="D21" s="48" t="s">
        <v>58</v>
      </c>
      <c r="E21" s="48" t="s">
        <v>58</v>
      </c>
      <c r="F21" s="48" t="s">
        <v>58</v>
      </c>
      <c r="G21" s="48" t="s">
        <v>58</v>
      </c>
      <c r="H21" s="48">
        <v>1437.59</v>
      </c>
      <c r="I21" s="44" t="s">
        <v>40</v>
      </c>
      <c r="J21" s="77">
        <v>1454</v>
      </c>
      <c r="K21" s="88">
        <v>9887</v>
      </c>
      <c r="L21" s="85">
        <v>1</v>
      </c>
      <c r="M21" s="48"/>
      <c r="O21" s="87"/>
    </row>
    <row r="22" ht="18" customHeight="1" spans="1:11">
      <c r="A22" s="62"/>
      <c r="B22" s="62"/>
      <c r="K22" s="89"/>
    </row>
    <row r="23" spans="6:8">
      <c r="F23" s="63"/>
      <c r="G23" s="63"/>
      <c r="H23" s="64"/>
    </row>
    <row r="24" spans="5:8">
      <c r="E24" s="63"/>
      <c r="H24" s="65"/>
    </row>
    <row r="27" spans="4:9">
      <c r="D27" s="63"/>
      <c r="E27" s="63"/>
      <c r="F27" s="63"/>
      <c r="G27" s="66"/>
      <c r="H27" s="66"/>
      <c r="I27" s="90"/>
    </row>
    <row r="28" spans="5:7">
      <c r="E28" s="30"/>
      <c r="F28" s="37"/>
      <c r="G28" s="37"/>
    </row>
    <row r="29" spans="5:7">
      <c r="E29" s="30"/>
      <c r="F29" s="37"/>
      <c r="G29" s="37"/>
    </row>
    <row r="30" spans="5:7">
      <c r="E30" s="30"/>
      <c r="F30" s="37"/>
      <c r="G30" s="37"/>
    </row>
    <row r="31" spans="5:7">
      <c r="E31" s="30"/>
      <c r="F31" s="37"/>
      <c r="G31" s="37"/>
    </row>
    <row r="32" spans="6:9">
      <c r="F32" s="37"/>
      <c r="G32" s="37"/>
      <c r="I32" s="36"/>
    </row>
    <row r="33" spans="5:7">
      <c r="E33" s="30"/>
      <c r="F33" s="37"/>
      <c r="G33" s="37"/>
    </row>
    <row r="34" spans="5:7">
      <c r="E34" s="30"/>
      <c r="F34" s="37"/>
      <c r="G34" s="37"/>
    </row>
    <row r="35" spans="3:3">
      <c r="C35" s="67"/>
    </row>
  </sheetData>
  <mergeCells count="10">
    <mergeCell ref="A2:M2"/>
    <mergeCell ref="B3:H3"/>
    <mergeCell ref="D4:H4"/>
    <mergeCell ref="I4:K4"/>
    <mergeCell ref="A22:B22"/>
    <mergeCell ref="A4:A5"/>
    <mergeCell ref="B4:B5"/>
    <mergeCell ref="C4:C5"/>
    <mergeCell ref="L4:L5"/>
    <mergeCell ref="M4:M5"/>
  </mergeCells>
  <printOptions horizontalCentered="1"/>
  <pageMargins left="0.75" right="0.75" top="0.67" bottom="0.51" header="0.51" footer="0.51"/>
  <pageSetup paperSize="9" scale="79" fitToHeight="0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G28" sqref="G28"/>
    </sheetView>
  </sheetViews>
  <sheetFormatPr defaultColWidth="9" defaultRowHeight="15.6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0.4" spans="1:9">
      <c r="A1" s="1" t="s">
        <v>62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63</v>
      </c>
    </row>
    <row r="3" spans="1:9">
      <c r="A3" s="4" t="s">
        <v>64</v>
      </c>
      <c r="B3" s="5" t="s">
        <v>65</v>
      </c>
      <c r="C3" s="5" t="s">
        <v>66</v>
      </c>
      <c r="D3" s="6" t="s">
        <v>67</v>
      </c>
      <c r="E3" s="7"/>
      <c r="F3" s="7"/>
      <c r="G3" s="7"/>
      <c r="H3" s="7"/>
      <c r="I3" s="25"/>
    </row>
    <row r="4" spans="1:9">
      <c r="A4" s="8" t="s">
        <v>68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69</v>
      </c>
    </row>
    <row r="5" spans="1:9">
      <c r="A5" s="12" t="s">
        <v>70</v>
      </c>
      <c r="B5" s="13" t="s">
        <v>8</v>
      </c>
      <c r="C5" s="14"/>
      <c r="D5" s="15"/>
      <c r="E5" s="16"/>
      <c r="F5" s="17"/>
      <c r="G5" s="17"/>
      <c r="H5" s="17"/>
      <c r="I5" s="27"/>
    </row>
    <row r="6" spans="1:9">
      <c r="A6" s="12" t="s">
        <v>71</v>
      </c>
      <c r="B6" s="13" t="s">
        <v>72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spans="1:9">
      <c r="A7" s="12" t="s">
        <v>73</v>
      </c>
      <c r="B7" s="13" t="s">
        <v>74</v>
      </c>
      <c r="C7" s="19" t="e">
        <f>+#REF!</f>
        <v>#REF!</v>
      </c>
      <c r="D7" s="15"/>
      <c r="E7" s="15"/>
      <c r="F7" s="15"/>
      <c r="G7" s="15"/>
      <c r="H7" s="15"/>
      <c r="I7" s="28"/>
    </row>
    <row r="8" spans="1:10">
      <c r="A8" s="12" t="s">
        <v>75</v>
      </c>
      <c r="B8" s="13" t="s">
        <v>76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spans="1:10">
      <c r="A9" s="12" t="s">
        <v>77</v>
      </c>
      <c r="B9" s="13" t="s">
        <v>78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spans="1:10">
      <c r="A10" s="12" t="s">
        <v>79</v>
      </c>
      <c r="B10" s="13" t="s">
        <v>80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总概算表</vt:lpstr>
      <vt:lpstr>估算表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佟兒</cp:lastModifiedBy>
  <cp:revision>1</cp:revision>
  <dcterms:created xsi:type="dcterms:W3CDTF">2003-01-13T02:55:00Z</dcterms:created>
  <cp:lastPrinted>2024-10-25T03:40:00Z</cp:lastPrinted>
  <dcterms:modified xsi:type="dcterms:W3CDTF">2025-05-15T01:27:06Z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预算表">
    <vt:lpwstr>预算表</vt:lpwstr>
  </property>
  <property fmtid="{D5CDD505-2E9C-101B-9397-08002B2CF9AE}" pid="3" name="概算表">
    <vt:lpwstr>概算表</vt:lpwstr>
  </property>
  <property fmtid="{D5CDD505-2E9C-101B-9397-08002B2CF9AE}" pid="4" name="工程名称">
    <vt:lpwstr>八一路改造工程</vt:lpwstr>
  </property>
  <property fmtid="{D5CDD505-2E9C-101B-9397-08002B2CF9AE}" pid="5" name="KSOProductBuildVer">
    <vt:lpwstr>2052-11.8.2.11813</vt:lpwstr>
  </property>
  <property fmtid="{D5CDD505-2E9C-101B-9397-08002B2CF9AE}" pid="6" name="ICV">
    <vt:lpwstr>D2FAACCD660F483F83F17527C1F9BAA5</vt:lpwstr>
  </property>
</Properties>
</file>